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2" documentId="8_{4103AFCF-93F1-4995-A2CB-89AE3C95F62A}" xr6:coauthVersionLast="47" xr6:coauthVersionMax="47" xr10:uidLastSave="{EE34BAE3-8F27-4779-9CBB-3CE07DA8A9AC}"/>
  <bookViews>
    <workbookView xWindow="23880" yWindow="-120" windowWidth="13740" windowHeight="23640" firstSheet="7" activeTab="9" xr2:uid="{9B90C21F-36CF-4D18-988A-CDBF8470B7A0}"/>
  </bookViews>
  <sheets>
    <sheet name="AES Indiana" sheetId="33" r:id="rId1"/>
    <sheet name="AES Indiana LIHEAP" sheetId="34" r:id="rId2"/>
    <sheet name="CEI North" sheetId="35" r:id="rId3"/>
    <sheet name="CEI South" sheetId="36" r:id="rId4"/>
    <sheet name="CEI LIHEAP" sheetId="37" r:id="rId5"/>
    <sheet name="Duke Energy" sheetId="32" r:id="rId6"/>
    <sheet name="I&amp;M December" sheetId="29" r:id="rId7"/>
    <sheet name="I&amp;M January" sheetId="30" r:id="rId8"/>
    <sheet name="I&amp;M February" sheetId="31" r:id="rId9"/>
    <sheet name="NIPSCO" sheetId="38" r:id="rId10"/>
  </sheets>
  <externalReferences>
    <externalReference r:id="rId11"/>
  </externalReferences>
  <definedNames>
    <definedName name="_xlnm.Print_Area" localSheetId="6">'I&amp;M December'!$A$1:$G$23</definedName>
    <definedName name="_xlnm.Print_Area" localSheetId="8">'I&amp;M February'!$A$1:$G$23</definedName>
    <definedName name="_xlnm.Print_Area" localSheetId="7">'I&amp;M January'!$A$1:$G$23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7" l="1"/>
  <c r="H22" i="36"/>
  <c r="H21" i="36"/>
  <c r="H20" i="36"/>
  <c r="H16" i="36"/>
  <c r="H14" i="36"/>
  <c r="H13" i="36"/>
  <c r="H12" i="36"/>
  <c r="H11" i="36"/>
  <c r="H10" i="36"/>
  <c r="H9" i="36"/>
  <c r="H8" i="36"/>
  <c r="H7" i="36"/>
  <c r="H6" i="36"/>
  <c r="H5" i="36"/>
  <c r="B5" i="36"/>
  <c r="H4" i="36"/>
  <c r="G22" i="35"/>
  <c r="G21" i="35"/>
  <c r="G20" i="35"/>
  <c r="G16" i="35"/>
  <c r="G14" i="35"/>
  <c r="G13" i="35"/>
  <c r="G12" i="35"/>
  <c r="G11" i="35"/>
  <c r="G10" i="35"/>
  <c r="G9" i="35"/>
  <c r="G8" i="35"/>
  <c r="G7" i="35"/>
  <c r="G6" i="35"/>
  <c r="G5" i="35"/>
  <c r="B5" i="35"/>
  <c r="G4" i="35"/>
</calcChain>
</file>

<file path=xl/sharedStrings.xml><?xml version="1.0" encoding="utf-8"?>
<sst xmlns="http://schemas.openxmlformats.org/spreadsheetml/2006/main" count="165" uniqueCount="101">
  <si>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</si>
  <si>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</si>
  <si>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</si>
  <si>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</si>
  <si>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</si>
  <si>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</si>
  <si>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</si>
  <si>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</si>
  <si>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</si>
  <si>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</si>
  <si>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</si>
  <si>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</si>
  <si>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</si>
  <si>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</si>
  <si>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</si>
  <si>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</si>
  <si>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</si>
  <si>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</si>
  <si>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</si>
  <si>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</si>
  <si>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</si>
  <si>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</si>
  <si>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</si>
  <si>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</si>
  <si>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</si>
  <si>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</si>
  <si>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</si>
  <si>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</si>
  <si>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</si>
  <si>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</si>
  <si>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</si>
  <si>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</si>
  <si>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</si>
  <si>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</si>
  <si>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</si>
  <si>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</si>
  <si>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</si>
  <si>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</si>
  <si>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</si>
  <si>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</si>
  <si>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</si>
  <si>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</si>
  <si>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</si>
  <si>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</si>
  <si>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</si>
  <si>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</si>
  <si>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</si>
  <si>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</si>
  <si>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</si>
  <si>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</si>
  <si>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</si>
  <si>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</si>
  <si>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</si>
  <si>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</si>
  <si>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</si>
  <si>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</si>
  <si>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</si>
  <si>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</si>
  <si>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</si>
  <si>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</si>
  <si>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</si>
  <si>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</si>
  <si>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</si>
  <si>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</si>
  <si>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</si>
  <si>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</si>
  <si>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</si>
  <si>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</si>
  <si>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</si>
  <si>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</si>
  <si>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</si>
  <si>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</si>
  <si>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</si>
  <si>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</si>
  <si>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</si>
  <si>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</si>
  <si>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</si>
  <si>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</si>
  <si>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</si>
  <si>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</si>
  <si>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</si>
  <si>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</si>
  <si>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</si>
  <si>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</si>
  <si>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</si>
  <si>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</si>
  <si>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</si>
  <si>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</si>
  <si>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</si>
  <si>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</si>
  <si>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</si>
  <si>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</si>
  <si>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</si>
  <si>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n/a*</t>
  </si>
  <si>
    <t>*New Energy Assistance Enrollments per month.  The number "resets" each October for the subsequent program year. Due to timing of when the data is cleared, data is not available for September 2023</t>
  </si>
  <si>
    <r>
      <t xml:space="preserve">20,071 </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</si>
  <si>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February 28, 2023 Quarterly Report correction was made in January 29, 2024 Quarterly Report.</t>
    </r>
  </si>
  <si>
    <t>Dec 2023</t>
  </si>
  <si>
    <t>Jan 2024</t>
  </si>
  <si>
    <t>Feb 2024</t>
  </si>
  <si>
    <t>Total Centerpoint Energy Indiana LIHEAP Account Data as of 3/31/2024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</si>
</sst>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0" fontId="0" fillId="5" borderId="5" xfId="0" applyFill="1" applyBorder="1" applyAlignment="1">
      <alignment horizontal="left" vertical="center" wrapText="1"/>
    </xf>
    <xf numFmtId="3" fontId="0" fillId="5" borderId="5" xfId="0" applyNumberFormat="1" applyFill="1" applyBorder="1"/>
    <xf numFmtId="0" fontId="0" fillId="5" borderId="5" xfId="0" applyFill="1" applyBorder="1" applyAlignment="1">
      <alignment vertical="center" wrapText="1"/>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13" fillId="0" borderId="5" xfId="1" applyNumberFormat="1" applyFont="1" applyBorder="1" applyAlignment="1">
      <alignment horizontal="center"/>
    </xf>
    <xf numFmtId="0" fontId="0" fillId="0" borderId="5" xfId="0" applyBorder="1" applyAlignment="1">
      <alignment wrapText="1"/>
    </xf>
    <xf numFmtId="166" fontId="0" fillId="5" borderId="5" xfId="1" applyNumberFormat="1" applyFont="1" applyFill="1" applyBorder="1"/>
    <xf numFmtId="3" fontId="4" fillId="2" borderId="0" xfId="0" applyNumberFormat="1" applyFont="1" applyFill="1" applyAlignment="1">
      <alignment horizontal="center" wrapText="1"/>
    </xf>
    <xf numFmtId="0" fontId="0" fillId="0" borderId="0" xfId="0"/>
    <xf numFmtId="0" fontId="12" fillId="0" borderId="5" xfId="0" applyFont="1" applyBorder="1" applyAlignment="1">
      <alignment horizontal="left" vertical="center"/>
    </xf>
    <xf numFmtId="0" fontId="12" fillId="7" borderId="5" xfId="0" applyFont="1" applyFill="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3" fontId="4" fillId="2" borderId="4" xfId="0" applyNumberFormat="1" applyFont="1" applyFill="1" applyBorder="1" applyAlignment="1">
      <alignment horizontal="center" wrapText="1"/>
    </xf>
    <xf numFmtId="165" fontId="0" fillId="0" borderId="0" xfId="2" applyNumberFormat="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40E7F6CF-A072-4EDE-992A-FDB64CC503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C2EDD61-6384-4108-96CC-F2251CB173F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December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143C732A-CD29-4C54-85A2-05F9F02C4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62D8662E-F5A7-4649-BFA5-6953B5CA789B}"/>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January 2024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92F6EA0B-9689-4E05-84C9-DFA67CC6E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BBF79475-F143-4ACE-ACB3-A9CBAD8A3409}"/>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February 2024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4AAB-851A-49B9-8892-F783EBECB045}">
  <dimension ref="A1:K25"/>
  <sheetViews>
    <sheetView zoomScaleNormal="100" workbookViewId="0">
      <pane ySplit="2" topLeftCell="A4" activePane="bottomLeft" state="frozen"/>
      <selection pane="bottomLeft" activeCell="E26" sqref="E26"/>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s>
  <sheetData>
    <row r="1" spans="1:11" ht="18.75" customHeight="1" x14ac:dyDescent="0.3">
      <c r="A1" s="70" t="s">
        <v>0</v>
      </c>
      <c r="B1" s="70"/>
      <c r="C1" s="70"/>
      <c r="D1" s="70"/>
      <c r="E1" s="70"/>
      <c r="F1" s="70"/>
      <c r="G1" s="70"/>
      <c r="H1" s="70"/>
      <c r="I1" s="70"/>
      <c r="J1" s="70"/>
      <c r="K1" s="70"/>
    </row>
    <row r="2" spans="1:11" ht="105" x14ac:dyDescent="0.25">
      <c r="A2" s="4" t="s">
        <v>1</v>
      </c>
      <c r="B2" s="4" t="s">
        <v>2</v>
      </c>
      <c r="C2" s="5" t="s">
        <v>3</v>
      </c>
      <c r="D2" s="6" t="s">
        <v>4</v>
      </c>
      <c r="E2" s="6" t="s">
        <v>5</v>
      </c>
      <c r="F2" s="6" t="s">
        <v>6</v>
      </c>
      <c r="G2" s="6" t="s">
        <v>7</v>
      </c>
      <c r="H2" s="6" t="s">
        <v>8</v>
      </c>
      <c r="I2" s="6" t="s">
        <v>9</v>
      </c>
      <c r="J2" s="6" t="s">
        <v>10</v>
      </c>
      <c r="K2" s="6" t="s">
        <v>11</v>
      </c>
    </row>
    <row r="3" spans="1:11" x14ac:dyDescent="0.25">
      <c r="A3">
        <v>2022</v>
      </c>
      <c r="B3" s="21">
        <v>9</v>
      </c>
      <c r="C3" s="22">
        <v>420149</v>
      </c>
      <c r="D3" s="22">
        <v>38756</v>
      </c>
      <c r="E3" s="23">
        <v>3930584.69</v>
      </c>
      <c r="F3" s="22">
        <v>17312</v>
      </c>
      <c r="G3" s="23">
        <v>7117300.5199999996</v>
      </c>
      <c r="H3" s="24"/>
      <c r="I3" s="22">
        <v>5937</v>
      </c>
      <c r="J3" s="22">
        <v>5066</v>
      </c>
      <c r="K3" s="22">
        <v>65727</v>
      </c>
    </row>
    <row r="4" spans="1:11" x14ac:dyDescent="0.25">
      <c r="A4">
        <v>2022</v>
      </c>
      <c r="B4" s="56">
        <v>10</v>
      </c>
      <c r="C4" s="25">
        <v>420415</v>
      </c>
      <c r="D4" s="25">
        <v>36855</v>
      </c>
      <c r="E4" s="26">
        <v>3583330</v>
      </c>
      <c r="F4" s="25">
        <v>17310</v>
      </c>
      <c r="G4" s="26">
        <v>6421490</v>
      </c>
      <c r="H4" s="56"/>
      <c r="I4" s="25">
        <v>6156</v>
      </c>
      <c r="J4" s="25">
        <v>5212</v>
      </c>
      <c r="K4" s="25">
        <v>66735</v>
      </c>
    </row>
    <row r="5" spans="1:11" x14ac:dyDescent="0.25">
      <c r="A5">
        <v>2022</v>
      </c>
      <c r="B5" s="24">
        <v>11</v>
      </c>
      <c r="C5" s="22">
        <v>419087</v>
      </c>
      <c r="D5" s="22">
        <v>44603</v>
      </c>
      <c r="E5" s="23">
        <v>4746527</v>
      </c>
      <c r="F5" s="22">
        <v>17417</v>
      </c>
      <c r="G5" s="23">
        <v>6404987</v>
      </c>
      <c r="H5" s="24"/>
      <c r="I5" s="22">
        <v>6204</v>
      </c>
      <c r="J5" s="22">
        <v>5366</v>
      </c>
      <c r="K5" s="22">
        <v>64733</v>
      </c>
    </row>
    <row r="6" spans="1:11" x14ac:dyDescent="0.25">
      <c r="A6">
        <v>2022</v>
      </c>
      <c r="B6" s="56">
        <v>12</v>
      </c>
      <c r="C6" s="25">
        <v>419012</v>
      </c>
      <c r="D6" s="25">
        <v>43076</v>
      </c>
      <c r="E6" s="26">
        <v>3897222</v>
      </c>
      <c r="F6" s="25">
        <v>17236</v>
      </c>
      <c r="G6" s="26">
        <v>7186907</v>
      </c>
      <c r="H6" s="56"/>
      <c r="I6" s="25">
        <v>5123</v>
      </c>
      <c r="J6" s="25">
        <v>4556</v>
      </c>
      <c r="K6" s="25">
        <v>61578</v>
      </c>
    </row>
    <row r="7" spans="1:11" x14ac:dyDescent="0.25">
      <c r="A7">
        <v>2023</v>
      </c>
      <c r="B7" s="24">
        <v>1</v>
      </c>
      <c r="C7" s="22">
        <v>419045</v>
      </c>
      <c r="D7" s="22">
        <v>38257</v>
      </c>
      <c r="E7" s="23">
        <v>3517308</v>
      </c>
      <c r="F7" s="22">
        <v>17381</v>
      </c>
      <c r="G7" s="23">
        <v>8096243</v>
      </c>
      <c r="H7" s="24"/>
      <c r="I7" s="22">
        <v>5160</v>
      </c>
      <c r="J7" s="22">
        <v>4332</v>
      </c>
      <c r="K7" s="22">
        <v>61494</v>
      </c>
    </row>
    <row r="8" spans="1:11" x14ac:dyDescent="0.25">
      <c r="A8">
        <v>2023</v>
      </c>
      <c r="B8" s="56">
        <v>2</v>
      </c>
      <c r="C8" s="25">
        <v>419377</v>
      </c>
      <c r="D8" s="25">
        <v>39950</v>
      </c>
      <c r="E8" s="26">
        <v>5124898</v>
      </c>
      <c r="F8" s="25">
        <v>18087</v>
      </c>
      <c r="G8" s="26">
        <v>8997531</v>
      </c>
      <c r="H8" s="56"/>
      <c r="I8" s="25">
        <v>5208</v>
      </c>
      <c r="J8" s="25">
        <v>4218</v>
      </c>
      <c r="K8" s="25">
        <v>64717</v>
      </c>
    </row>
    <row r="9" spans="1:11" x14ac:dyDescent="0.25">
      <c r="A9">
        <v>2023</v>
      </c>
      <c r="B9" s="24">
        <v>3</v>
      </c>
      <c r="C9" s="22">
        <v>419225</v>
      </c>
      <c r="D9" s="22">
        <v>44916</v>
      </c>
      <c r="E9" s="23">
        <v>6493248</v>
      </c>
      <c r="F9" s="22">
        <v>18875</v>
      </c>
      <c r="G9" s="23">
        <v>9488606</v>
      </c>
      <c r="H9" s="24"/>
      <c r="I9" s="22">
        <v>6910</v>
      </c>
      <c r="J9" s="22">
        <v>5894</v>
      </c>
      <c r="K9" s="22">
        <v>65643</v>
      </c>
    </row>
    <row r="10" spans="1:11" x14ac:dyDescent="0.25">
      <c r="A10">
        <v>2023</v>
      </c>
      <c r="B10" s="56">
        <v>4</v>
      </c>
      <c r="C10" s="25">
        <v>420016</v>
      </c>
      <c r="D10" s="25">
        <v>46978</v>
      </c>
      <c r="E10" s="26">
        <v>6673877</v>
      </c>
      <c r="F10" s="25">
        <v>18923</v>
      </c>
      <c r="G10" s="26">
        <v>9728816</v>
      </c>
      <c r="H10" s="56"/>
      <c r="I10" s="25">
        <v>6111</v>
      </c>
      <c r="J10" s="25">
        <v>5119</v>
      </c>
      <c r="K10" s="25">
        <v>63574</v>
      </c>
    </row>
    <row r="11" spans="1:11" x14ac:dyDescent="0.25">
      <c r="A11">
        <v>2023</v>
      </c>
      <c r="B11" s="24">
        <v>5</v>
      </c>
      <c r="C11" s="22">
        <v>421196</v>
      </c>
      <c r="D11" s="22">
        <v>46402</v>
      </c>
      <c r="E11" s="23">
        <v>5923597</v>
      </c>
      <c r="F11" s="22">
        <v>19124</v>
      </c>
      <c r="G11" s="23">
        <v>9127958</v>
      </c>
      <c r="H11" s="24"/>
      <c r="I11" s="22">
        <v>6650</v>
      </c>
      <c r="J11" s="22">
        <v>5444</v>
      </c>
      <c r="K11" s="22">
        <v>69533</v>
      </c>
    </row>
    <row r="12" spans="1:11" x14ac:dyDescent="0.25">
      <c r="A12">
        <v>2023</v>
      </c>
      <c r="B12" s="56">
        <v>6</v>
      </c>
      <c r="C12" s="25">
        <v>420504</v>
      </c>
      <c r="D12" s="25">
        <v>44310</v>
      </c>
      <c r="E12" s="26">
        <v>5195227</v>
      </c>
      <c r="F12" s="25">
        <v>19373</v>
      </c>
      <c r="G12" s="26">
        <v>8409704</v>
      </c>
      <c r="H12" s="56"/>
      <c r="I12" s="25">
        <v>7284</v>
      </c>
      <c r="J12" s="25">
        <v>6417</v>
      </c>
      <c r="K12" s="25">
        <v>64894</v>
      </c>
    </row>
    <row r="13" spans="1:11" x14ac:dyDescent="0.25">
      <c r="A13">
        <v>2023</v>
      </c>
      <c r="B13" s="24">
        <v>7</v>
      </c>
      <c r="C13" s="22">
        <v>421406</v>
      </c>
      <c r="D13" s="22">
        <v>41292</v>
      </c>
      <c r="E13" s="23">
        <v>4093547</v>
      </c>
      <c r="F13" s="22">
        <v>18581</v>
      </c>
      <c r="G13" s="23">
        <v>7565216</v>
      </c>
      <c r="H13" s="27"/>
      <c r="I13" s="22">
        <v>5017</v>
      </c>
      <c r="J13" s="22">
        <v>4168</v>
      </c>
      <c r="K13" s="22">
        <v>67645</v>
      </c>
    </row>
    <row r="14" spans="1:11" x14ac:dyDescent="0.25">
      <c r="A14">
        <v>2023</v>
      </c>
      <c r="B14" s="56">
        <v>8</v>
      </c>
      <c r="C14" s="25">
        <v>420604</v>
      </c>
      <c r="D14" s="25">
        <v>34548</v>
      </c>
      <c r="E14" s="26">
        <v>3035647</v>
      </c>
      <c r="F14" s="25">
        <v>17623</v>
      </c>
      <c r="G14" s="26">
        <v>6866352</v>
      </c>
      <c r="H14" s="56"/>
      <c r="I14" s="25">
        <v>6508</v>
      </c>
      <c r="J14" s="25">
        <v>5443</v>
      </c>
      <c r="K14" s="25">
        <v>70012</v>
      </c>
    </row>
    <row r="15" spans="1:11" x14ac:dyDescent="0.25">
      <c r="A15">
        <v>2023</v>
      </c>
      <c r="B15" s="24">
        <v>9</v>
      </c>
      <c r="C15" s="22">
        <v>421198</v>
      </c>
      <c r="D15" s="22">
        <v>35402</v>
      </c>
      <c r="E15" s="23">
        <v>3240631</v>
      </c>
      <c r="F15" s="22">
        <v>17393</v>
      </c>
      <c r="G15" s="23">
        <v>6402209</v>
      </c>
      <c r="H15" s="24"/>
      <c r="I15" s="22">
        <v>5980</v>
      </c>
      <c r="J15" s="22">
        <v>5029</v>
      </c>
      <c r="K15" s="22">
        <v>70146</v>
      </c>
    </row>
    <row r="16" spans="1:11" x14ac:dyDescent="0.25">
      <c r="A16">
        <v>2023</v>
      </c>
      <c r="B16" s="56">
        <v>10</v>
      </c>
      <c r="C16" s="25">
        <v>425675</v>
      </c>
      <c r="D16" s="25">
        <v>44935</v>
      </c>
      <c r="E16" s="26">
        <v>4773946</v>
      </c>
      <c r="F16" s="25">
        <v>11616</v>
      </c>
      <c r="G16" s="26">
        <v>3575151</v>
      </c>
      <c r="H16" s="56"/>
      <c r="I16" s="25">
        <v>201</v>
      </c>
      <c r="J16" s="25">
        <v>217</v>
      </c>
      <c r="K16" s="25">
        <v>77899</v>
      </c>
    </row>
    <row r="17" spans="1:11" x14ac:dyDescent="0.25">
      <c r="A17">
        <v>2023</v>
      </c>
      <c r="B17" s="24">
        <v>11</v>
      </c>
      <c r="C17" s="22">
        <v>459825</v>
      </c>
      <c r="D17" s="22">
        <v>6049</v>
      </c>
      <c r="E17" s="23">
        <v>164721.72</v>
      </c>
      <c r="F17" s="22">
        <v>12647</v>
      </c>
      <c r="G17" s="23">
        <v>4399979.8099999996</v>
      </c>
      <c r="H17" s="24"/>
      <c r="I17" s="22">
        <v>0</v>
      </c>
      <c r="J17" s="22">
        <v>0</v>
      </c>
      <c r="K17" s="22">
        <v>0</v>
      </c>
    </row>
    <row r="18" spans="1:11" x14ac:dyDescent="0.25">
      <c r="A18">
        <v>2023</v>
      </c>
      <c r="B18" s="56">
        <v>12</v>
      </c>
      <c r="C18" s="25">
        <v>460105</v>
      </c>
      <c r="D18" s="25">
        <v>30056</v>
      </c>
      <c r="E18" s="26">
        <v>3024938.5499999868</v>
      </c>
      <c r="F18" s="25">
        <v>16846</v>
      </c>
      <c r="G18" s="26">
        <v>7194340.0800000001</v>
      </c>
      <c r="H18" s="56"/>
      <c r="I18" s="25">
        <v>0</v>
      </c>
      <c r="J18" s="25">
        <v>0</v>
      </c>
      <c r="K18" s="25">
        <v>0</v>
      </c>
    </row>
    <row r="19" spans="1:11" x14ac:dyDescent="0.25">
      <c r="A19">
        <v>2024</v>
      </c>
      <c r="B19" s="24">
        <v>1</v>
      </c>
      <c r="C19" s="22">
        <v>455283</v>
      </c>
      <c r="D19" s="22">
        <v>77807</v>
      </c>
      <c r="E19" s="23">
        <v>8563817.8300000001</v>
      </c>
      <c r="F19" s="22">
        <v>17328</v>
      </c>
      <c r="G19" s="23">
        <v>8695779.6600000001</v>
      </c>
      <c r="H19" s="24"/>
      <c r="I19" s="22">
        <v>0</v>
      </c>
      <c r="J19" s="22">
        <v>0</v>
      </c>
      <c r="K19" s="22">
        <v>0</v>
      </c>
    </row>
    <row r="20" spans="1:11" x14ac:dyDescent="0.25">
      <c r="I20" s="14"/>
      <c r="J20" s="14"/>
      <c r="K20" s="14"/>
    </row>
    <row r="21" spans="1:11" x14ac:dyDescent="0.25">
      <c r="I21" s="14"/>
      <c r="J21" s="14"/>
      <c r="K21" s="14"/>
    </row>
    <row r="22" spans="1:11" x14ac:dyDescent="0.25">
      <c r="I22" s="14"/>
      <c r="J22" s="14"/>
      <c r="K22" s="14"/>
    </row>
    <row r="23" spans="1:11" x14ac:dyDescent="0.25">
      <c r="I23" s="14"/>
      <c r="J23" s="14"/>
      <c r="K23" s="14"/>
    </row>
    <row r="24" spans="1:11" x14ac:dyDescent="0.25">
      <c r="I24" s="14"/>
      <c r="J24" s="14"/>
      <c r="K24" s="14"/>
    </row>
    <row r="25" spans="1:11" x14ac:dyDescent="0.2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B5CB-A155-4DED-B780-0AF06428566E}">
  <dimension ref="A1:U42"/>
  <sheetViews>
    <sheetView tabSelected="1" workbookViewId="0">
      <pane ySplit="2" topLeftCell="A19" activePane="bottomLeft" state="frozen"/>
      <selection activeCell="I1" sqref="I1"/>
      <selection pane="bottomLeft" activeCell="A29" sqref="A29"/>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80" t="s">
        <v>68</v>
      </c>
      <c r="B1" s="70"/>
      <c r="C1" s="70"/>
      <c r="D1" s="70"/>
      <c r="E1" s="70"/>
      <c r="F1" s="70"/>
      <c r="G1" s="70"/>
      <c r="H1" s="70"/>
      <c r="I1" s="70"/>
      <c r="J1" s="70"/>
      <c r="K1" s="70"/>
      <c r="L1" s="70"/>
      <c r="M1" s="70"/>
      <c r="N1" s="70"/>
      <c r="O1" s="70"/>
      <c r="P1" s="70"/>
      <c r="Q1" s="70"/>
      <c r="R1" s="70"/>
      <c r="S1" s="70"/>
      <c r="T1" s="70"/>
      <c r="U1" s="70"/>
    </row>
    <row r="2" spans="1:21" ht="105" x14ac:dyDescent="0.2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2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2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93</v>
      </c>
      <c r="S23" s="32" t="s">
        <v>93</v>
      </c>
      <c r="T23" s="32" t="s">
        <v>93</v>
      </c>
      <c r="U23" s="35" t="s">
        <v>93</v>
      </c>
    </row>
    <row r="24" spans="1:21" x14ac:dyDescent="0.25">
      <c r="A24" s="37">
        <v>2023</v>
      </c>
      <c r="B24" s="37">
        <v>10</v>
      </c>
      <c r="C24" s="44">
        <v>792648</v>
      </c>
      <c r="D24" s="44">
        <v>126307</v>
      </c>
      <c r="E24" s="39">
        <v>7204006</v>
      </c>
      <c r="F24" s="40">
        <v>102468</v>
      </c>
      <c r="G24" s="40">
        <v>10211</v>
      </c>
      <c r="H24" s="40">
        <v>1555</v>
      </c>
      <c r="I24" s="40">
        <v>2579</v>
      </c>
      <c r="J24" s="41">
        <v>7820516.9699999997</v>
      </c>
      <c r="K24" s="42">
        <v>938644.31</v>
      </c>
      <c r="L24" s="42">
        <v>1019037.7</v>
      </c>
      <c r="M24" s="45">
        <v>831</v>
      </c>
      <c r="N24" s="43">
        <v>256</v>
      </c>
      <c r="O24" s="45">
        <v>50142</v>
      </c>
      <c r="P24" s="40">
        <v>0</v>
      </c>
      <c r="Q24" s="40">
        <v>1925</v>
      </c>
      <c r="R24" s="40">
        <v>1800</v>
      </c>
      <c r="S24" s="40">
        <v>1249</v>
      </c>
      <c r="T24" s="40">
        <v>551</v>
      </c>
      <c r="U24" s="42">
        <v>1173122</v>
      </c>
    </row>
    <row r="25" spans="1:21" x14ac:dyDescent="0.25">
      <c r="A25" s="31">
        <v>2023</v>
      </c>
      <c r="B25" s="31">
        <v>11</v>
      </c>
      <c r="C25" s="32">
        <v>794535</v>
      </c>
      <c r="D25" s="32">
        <v>426775</v>
      </c>
      <c r="E25" s="33">
        <v>8266322</v>
      </c>
      <c r="F25" s="32">
        <v>108335</v>
      </c>
      <c r="G25" s="32">
        <v>9407</v>
      </c>
      <c r="H25" s="32">
        <v>1476</v>
      </c>
      <c r="I25" s="32">
        <v>2237</v>
      </c>
      <c r="J25" s="34">
        <v>7176698.4100000001</v>
      </c>
      <c r="K25" s="34">
        <v>869495.64</v>
      </c>
      <c r="L25" s="35">
        <v>898535.39</v>
      </c>
      <c r="M25" s="32">
        <v>690</v>
      </c>
      <c r="N25" s="36">
        <v>296</v>
      </c>
      <c r="O25" s="32">
        <v>44153</v>
      </c>
      <c r="P25" s="32">
        <v>0</v>
      </c>
      <c r="Q25" s="32">
        <v>9668</v>
      </c>
      <c r="R25" s="32">
        <v>6838</v>
      </c>
      <c r="S25" s="32">
        <v>4823</v>
      </c>
      <c r="T25" s="32">
        <v>2015</v>
      </c>
      <c r="U25" s="35">
        <v>3159783</v>
      </c>
    </row>
    <row r="26" spans="1:21" x14ac:dyDescent="0.25">
      <c r="A26" s="37">
        <v>2023</v>
      </c>
      <c r="B26" s="37">
        <v>12</v>
      </c>
      <c r="C26" s="44">
        <v>795656</v>
      </c>
      <c r="D26" s="44">
        <v>427218</v>
      </c>
      <c r="E26" s="39">
        <v>8829691</v>
      </c>
      <c r="F26" s="40">
        <v>107185</v>
      </c>
      <c r="G26" s="40">
        <v>8567</v>
      </c>
      <c r="H26" s="40">
        <v>1354</v>
      </c>
      <c r="I26" s="40">
        <v>2153</v>
      </c>
      <c r="J26" s="41">
        <v>6413377.4299999997</v>
      </c>
      <c r="K26" s="41">
        <v>784512.7</v>
      </c>
      <c r="L26" s="42">
        <v>825007.35</v>
      </c>
      <c r="M26" s="40">
        <v>700</v>
      </c>
      <c r="N26" s="43">
        <v>289</v>
      </c>
      <c r="O26" s="40">
        <v>41717</v>
      </c>
      <c r="P26" s="40">
        <v>0</v>
      </c>
      <c r="Q26" s="40">
        <v>9906</v>
      </c>
      <c r="R26" s="40">
        <v>11754</v>
      </c>
      <c r="S26" s="40">
        <v>8072</v>
      </c>
      <c r="T26" s="40">
        <v>3682</v>
      </c>
      <c r="U26" s="42">
        <v>5149409</v>
      </c>
    </row>
    <row r="27" spans="1:21" x14ac:dyDescent="0.25">
      <c r="A27" s="31">
        <v>2024</v>
      </c>
      <c r="B27" s="31">
        <v>1</v>
      </c>
      <c r="C27" s="32">
        <v>796604</v>
      </c>
      <c r="D27" s="32">
        <v>427662</v>
      </c>
      <c r="E27" s="33">
        <v>8977857</v>
      </c>
      <c r="F27" s="32">
        <v>94722</v>
      </c>
      <c r="G27" s="32">
        <v>7645</v>
      </c>
      <c r="H27" s="32">
        <v>1220</v>
      </c>
      <c r="I27" s="32">
        <v>2578</v>
      </c>
      <c r="J27" s="34">
        <v>5594618.2000000002</v>
      </c>
      <c r="K27" s="35">
        <v>717867.59</v>
      </c>
      <c r="L27" s="35">
        <v>913243.94</v>
      </c>
      <c r="M27" s="32">
        <v>374</v>
      </c>
      <c r="N27" s="36">
        <v>104</v>
      </c>
      <c r="O27" s="32">
        <v>55844</v>
      </c>
      <c r="P27" s="32">
        <v>0</v>
      </c>
      <c r="Q27" s="32">
        <v>9911</v>
      </c>
      <c r="R27" s="32">
        <v>11706</v>
      </c>
      <c r="S27" s="32">
        <v>8252</v>
      </c>
      <c r="T27" s="32">
        <v>3454</v>
      </c>
      <c r="U27" s="35">
        <v>6114555</v>
      </c>
    </row>
    <row r="28" spans="1:21" x14ac:dyDescent="0.25">
      <c r="A28" s="37">
        <v>2024</v>
      </c>
      <c r="B28" s="37">
        <v>2</v>
      </c>
      <c r="C28" s="38">
        <v>796914</v>
      </c>
      <c r="D28" s="38">
        <v>427754</v>
      </c>
      <c r="E28" s="39">
        <v>10228334</v>
      </c>
      <c r="F28" s="40">
        <v>92796</v>
      </c>
      <c r="G28" s="40">
        <v>7364</v>
      </c>
      <c r="H28" s="40">
        <v>1212</v>
      </c>
      <c r="I28" s="40">
        <v>2974</v>
      </c>
      <c r="J28" s="41">
        <v>5490958.4100000001</v>
      </c>
      <c r="K28" s="42">
        <v>747495.24</v>
      </c>
      <c r="L28" s="42">
        <v>1095564.8500000001</v>
      </c>
      <c r="M28" s="40">
        <v>441</v>
      </c>
      <c r="N28" s="43">
        <v>152</v>
      </c>
      <c r="O28" s="40">
        <v>53032</v>
      </c>
      <c r="P28" s="40">
        <v>0</v>
      </c>
      <c r="Q28" s="40">
        <v>5654</v>
      </c>
      <c r="R28" s="40">
        <v>13475</v>
      </c>
      <c r="S28" s="40">
        <v>9517</v>
      </c>
      <c r="T28" s="40">
        <v>3958</v>
      </c>
      <c r="U28" s="42">
        <v>6906973</v>
      </c>
    </row>
    <row r="29" spans="1:21" x14ac:dyDescent="0.25">
      <c r="A29" s="31">
        <v>2024</v>
      </c>
      <c r="B29" s="31">
        <v>3</v>
      </c>
      <c r="C29" s="32">
        <v>797326</v>
      </c>
      <c r="D29" s="32">
        <v>428036</v>
      </c>
      <c r="E29" s="33">
        <v>11889446</v>
      </c>
      <c r="F29" s="32">
        <v>96261</v>
      </c>
      <c r="G29" s="32">
        <v>8751</v>
      </c>
      <c r="H29" s="32">
        <v>1465</v>
      </c>
      <c r="I29" s="32">
        <v>3542</v>
      </c>
      <c r="J29" s="34">
        <v>7037335.9199999999</v>
      </c>
      <c r="K29" s="35">
        <v>1025535.19</v>
      </c>
      <c r="L29" s="35">
        <v>1323670.67</v>
      </c>
      <c r="M29" s="32">
        <v>705</v>
      </c>
      <c r="N29" s="36">
        <v>255</v>
      </c>
      <c r="O29" s="32">
        <v>60608</v>
      </c>
      <c r="P29" s="32">
        <v>0</v>
      </c>
      <c r="Q29" s="32">
        <v>4735</v>
      </c>
      <c r="R29" s="32">
        <v>14227</v>
      </c>
      <c r="S29" s="32">
        <v>10114</v>
      </c>
      <c r="T29" s="32">
        <v>4113</v>
      </c>
      <c r="U29" s="35">
        <v>7164703</v>
      </c>
    </row>
    <row r="30" spans="1:21" x14ac:dyDescent="0.25">
      <c r="A30" s="37">
        <v>2024</v>
      </c>
      <c r="B30" s="37">
        <v>4</v>
      </c>
      <c r="C30" s="44"/>
      <c r="D30" s="44"/>
      <c r="E30" s="39"/>
      <c r="F30" s="40"/>
      <c r="G30" s="40"/>
      <c r="H30" s="40"/>
      <c r="I30" s="40"/>
      <c r="J30" s="41"/>
      <c r="K30" s="42"/>
      <c r="L30" s="46"/>
      <c r="M30" s="40"/>
      <c r="N30" s="43"/>
      <c r="O30" s="40"/>
      <c r="P30" s="40"/>
      <c r="Q30" s="40"/>
      <c r="R30" s="40"/>
      <c r="S30" s="40"/>
      <c r="T30" s="40"/>
      <c r="U30" s="42"/>
    </row>
    <row r="31" spans="1:21" x14ac:dyDescent="0.25">
      <c r="A31" s="31">
        <v>2024</v>
      </c>
      <c r="B31" s="31">
        <v>5</v>
      </c>
      <c r="C31" s="32"/>
      <c r="D31" s="32"/>
      <c r="E31" s="33"/>
      <c r="F31" s="32"/>
      <c r="G31" s="32"/>
      <c r="H31" s="32"/>
      <c r="I31" s="32"/>
      <c r="J31" s="34"/>
      <c r="K31" s="34"/>
      <c r="L31" s="35"/>
      <c r="M31" s="32"/>
      <c r="N31" s="36"/>
      <c r="O31" s="32"/>
      <c r="P31" s="32"/>
      <c r="Q31" s="32"/>
      <c r="R31" s="32"/>
      <c r="S31" s="32"/>
      <c r="T31" s="32"/>
      <c r="U31" s="35"/>
    </row>
    <row r="32" spans="1:21" x14ac:dyDescent="0.25">
      <c r="A32" s="37">
        <v>2024</v>
      </c>
      <c r="B32" s="37">
        <v>6</v>
      </c>
      <c r="C32" s="44"/>
      <c r="D32" s="44"/>
      <c r="E32" s="39"/>
      <c r="F32" s="40"/>
      <c r="G32" s="40"/>
      <c r="H32" s="40"/>
      <c r="I32" s="40"/>
      <c r="J32" s="41"/>
      <c r="K32" s="42"/>
      <c r="L32" s="42"/>
      <c r="M32" s="40"/>
      <c r="N32" s="43"/>
      <c r="O32" s="40"/>
      <c r="P32" s="40"/>
      <c r="Q32" s="40"/>
      <c r="R32" s="40"/>
      <c r="S32" s="40"/>
      <c r="T32" s="40"/>
      <c r="U32" s="42"/>
    </row>
    <row r="33" spans="1:21" x14ac:dyDescent="0.25">
      <c r="A33" s="31">
        <v>2024</v>
      </c>
      <c r="B33" s="31">
        <v>7</v>
      </c>
      <c r="C33" s="32"/>
      <c r="D33" s="32"/>
      <c r="E33" s="33"/>
      <c r="F33" s="32"/>
      <c r="G33" s="32"/>
      <c r="H33" s="32"/>
      <c r="I33" s="32"/>
      <c r="J33" s="34"/>
      <c r="K33" s="35"/>
      <c r="L33" s="35"/>
      <c r="M33" s="32"/>
      <c r="N33" s="36"/>
      <c r="O33" s="32"/>
      <c r="P33" s="32"/>
      <c r="Q33" s="32"/>
      <c r="R33" s="32"/>
      <c r="S33" s="32"/>
      <c r="T33" s="32"/>
      <c r="U33" s="35"/>
    </row>
    <row r="34" spans="1:21" x14ac:dyDescent="0.25">
      <c r="A34" s="37">
        <v>2024</v>
      </c>
      <c r="B34" s="37">
        <v>8</v>
      </c>
      <c r="C34" s="44"/>
      <c r="D34" s="44"/>
      <c r="E34" s="39"/>
      <c r="F34" s="40"/>
      <c r="G34" s="40"/>
      <c r="H34" s="40"/>
      <c r="I34" s="40"/>
      <c r="J34" s="41"/>
      <c r="K34" s="42"/>
      <c r="L34" s="42"/>
      <c r="M34" s="40"/>
      <c r="N34" s="43"/>
      <c r="O34" s="40"/>
      <c r="P34" s="40"/>
      <c r="Q34" s="40"/>
      <c r="R34" s="40"/>
      <c r="S34" s="40"/>
      <c r="T34" s="40"/>
      <c r="U34" s="42"/>
    </row>
    <row r="35" spans="1:21" x14ac:dyDescent="0.25">
      <c r="A35" s="31">
        <v>2024</v>
      </c>
      <c r="B35" s="31">
        <v>9</v>
      </c>
      <c r="C35" s="32"/>
      <c r="D35" s="32"/>
      <c r="E35" s="33"/>
      <c r="F35" s="32"/>
      <c r="G35" s="32"/>
      <c r="H35" s="32"/>
      <c r="I35" s="32"/>
      <c r="J35" s="34"/>
      <c r="K35" s="35"/>
      <c r="L35" s="35"/>
      <c r="M35" s="32"/>
      <c r="N35" s="36"/>
      <c r="O35" s="32"/>
      <c r="P35" s="32"/>
      <c r="Q35" s="32"/>
      <c r="R35" s="32"/>
      <c r="S35" s="32"/>
      <c r="T35" s="32"/>
      <c r="U35" s="35"/>
    </row>
    <row r="36" spans="1:21" x14ac:dyDescent="0.25">
      <c r="A36" s="37">
        <v>2024</v>
      </c>
      <c r="B36" s="37">
        <v>10</v>
      </c>
      <c r="C36" s="44"/>
      <c r="D36" s="44"/>
      <c r="E36" s="39"/>
      <c r="F36" s="40"/>
      <c r="G36" s="40"/>
      <c r="H36" s="40"/>
      <c r="I36" s="40"/>
      <c r="J36" s="41"/>
      <c r="K36" s="42"/>
      <c r="L36" s="42"/>
      <c r="M36" s="45"/>
      <c r="N36" s="43"/>
      <c r="O36" s="45"/>
      <c r="P36" s="40"/>
      <c r="Q36" s="40"/>
      <c r="R36" s="40"/>
      <c r="S36" s="40"/>
      <c r="T36" s="40"/>
      <c r="U36" s="42"/>
    </row>
    <row r="37" spans="1:21" x14ac:dyDescent="0.25">
      <c r="A37" s="31">
        <v>2024</v>
      </c>
      <c r="B37" s="31">
        <v>11</v>
      </c>
      <c r="C37" s="32"/>
      <c r="D37" s="32"/>
      <c r="E37" s="33"/>
      <c r="F37" s="32"/>
      <c r="G37" s="32"/>
      <c r="H37" s="32"/>
      <c r="I37" s="32"/>
      <c r="J37" s="34"/>
      <c r="K37" s="34"/>
      <c r="L37" s="35"/>
      <c r="M37" s="32"/>
      <c r="N37" s="36"/>
      <c r="O37" s="32"/>
      <c r="P37" s="32"/>
      <c r="Q37" s="32"/>
      <c r="R37" s="32"/>
      <c r="S37" s="32"/>
      <c r="T37" s="32"/>
      <c r="U37" s="35"/>
    </row>
    <row r="38" spans="1:21" x14ac:dyDescent="0.25">
      <c r="A38" s="37">
        <v>2024</v>
      </c>
      <c r="B38" s="37">
        <v>12</v>
      </c>
      <c r="C38" s="44"/>
      <c r="D38" s="44"/>
      <c r="E38" s="39"/>
      <c r="F38" s="40"/>
      <c r="G38" s="40"/>
      <c r="H38" s="40"/>
      <c r="I38" s="40"/>
      <c r="J38" s="41"/>
      <c r="K38" s="41"/>
      <c r="L38" s="42"/>
      <c r="M38" s="40"/>
      <c r="N38" s="43"/>
      <c r="O38" s="40"/>
      <c r="P38" s="40"/>
      <c r="Q38" s="40"/>
      <c r="R38" s="40"/>
      <c r="S38" s="40"/>
      <c r="T38" s="40"/>
      <c r="U38" s="42"/>
    </row>
    <row r="39" spans="1:21" x14ac:dyDescent="0.25">
      <c r="A39" t="s">
        <v>94</v>
      </c>
    </row>
    <row r="40" spans="1:21" x14ac:dyDescent="0.25">
      <c r="A40" t="s">
        <v>90</v>
      </c>
    </row>
    <row r="41" spans="1:21" x14ac:dyDescent="0.25">
      <c r="A41" t="s">
        <v>91</v>
      </c>
    </row>
    <row r="42" spans="1:21" x14ac:dyDescent="0.25">
      <c r="A42"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20420-9560-4FE5-B62F-7E7FFF0156C7}">
  <dimension ref="A1:F27"/>
  <sheetViews>
    <sheetView workbookViewId="0">
      <pane ySplit="2" topLeftCell="A13" activePane="bottomLeft" state="frozen"/>
      <selection pane="bottomLeft" activeCell="H27" sqref="H27"/>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1.7109375" style="13" customWidth="1"/>
    <col min="6" max="6" width="15.140625" customWidth="1"/>
  </cols>
  <sheetData>
    <row r="1" spans="1:6" ht="18.600000000000001" customHeight="1" x14ac:dyDescent="0.3">
      <c r="A1" s="70" t="s">
        <v>12</v>
      </c>
      <c r="B1" s="70"/>
      <c r="C1" s="70"/>
      <c r="D1" s="70"/>
      <c r="E1" s="70"/>
      <c r="F1" s="70"/>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56">
        <v>10</v>
      </c>
      <c r="C4" s="25">
        <v>15241</v>
      </c>
      <c r="D4" s="25">
        <v>3089</v>
      </c>
      <c r="E4" s="26">
        <v>432262</v>
      </c>
      <c r="F4" s="56">
        <v>265</v>
      </c>
    </row>
    <row r="5" spans="1:6" x14ac:dyDescent="0.25">
      <c r="A5">
        <v>2022</v>
      </c>
      <c r="B5" s="24">
        <v>11</v>
      </c>
      <c r="C5" s="22">
        <v>14524</v>
      </c>
      <c r="D5" s="22">
        <v>4180</v>
      </c>
      <c r="E5" s="23">
        <v>483129</v>
      </c>
      <c r="F5" s="24">
        <v>323</v>
      </c>
    </row>
    <row r="6" spans="1:6" x14ac:dyDescent="0.25">
      <c r="A6">
        <v>2022</v>
      </c>
      <c r="B6" s="56">
        <v>12</v>
      </c>
      <c r="C6" s="25">
        <v>14434</v>
      </c>
      <c r="D6" s="25">
        <v>5110</v>
      </c>
      <c r="E6" s="26">
        <v>629046</v>
      </c>
      <c r="F6" s="56">
        <v>156</v>
      </c>
    </row>
    <row r="7" spans="1:6" x14ac:dyDescent="0.25">
      <c r="A7">
        <v>2023</v>
      </c>
      <c r="B7" s="24">
        <v>1</v>
      </c>
      <c r="C7" s="22">
        <v>11533</v>
      </c>
      <c r="D7" s="22">
        <v>5099</v>
      </c>
      <c r="E7" s="23">
        <v>896215</v>
      </c>
      <c r="F7" s="24">
        <v>125</v>
      </c>
    </row>
    <row r="8" spans="1:6" x14ac:dyDescent="0.25">
      <c r="A8">
        <v>2023</v>
      </c>
      <c r="B8" s="56">
        <v>2</v>
      </c>
      <c r="C8" s="25">
        <v>11457</v>
      </c>
      <c r="D8" s="25">
        <v>5139</v>
      </c>
      <c r="E8" s="26">
        <v>1028272</v>
      </c>
      <c r="F8" s="56">
        <v>110</v>
      </c>
    </row>
    <row r="9" spans="1:6" x14ac:dyDescent="0.25">
      <c r="A9">
        <v>2023</v>
      </c>
      <c r="B9" s="24">
        <v>3</v>
      </c>
      <c r="C9" s="22">
        <v>13814</v>
      </c>
      <c r="D9" s="22">
        <v>6494</v>
      </c>
      <c r="E9" s="23">
        <v>1251859</v>
      </c>
      <c r="F9" s="24">
        <v>82</v>
      </c>
    </row>
    <row r="10" spans="1:6" x14ac:dyDescent="0.25">
      <c r="A10">
        <v>2023</v>
      </c>
      <c r="B10" s="56">
        <v>4</v>
      </c>
      <c r="C10" s="25">
        <v>15529</v>
      </c>
      <c r="D10" s="25">
        <v>7853</v>
      </c>
      <c r="E10" s="26">
        <v>1280867</v>
      </c>
      <c r="F10" s="56">
        <v>182</v>
      </c>
    </row>
    <row r="11" spans="1:6" x14ac:dyDescent="0.25">
      <c r="A11">
        <v>2023</v>
      </c>
      <c r="B11" s="24">
        <v>5</v>
      </c>
      <c r="C11" s="22">
        <v>16849</v>
      </c>
      <c r="D11" s="22">
        <v>8723</v>
      </c>
      <c r="E11" s="23">
        <v>1323657</v>
      </c>
      <c r="F11" s="24">
        <v>433</v>
      </c>
    </row>
    <row r="12" spans="1:6" x14ac:dyDescent="0.25">
      <c r="A12">
        <v>2023</v>
      </c>
      <c r="B12" s="56">
        <v>6</v>
      </c>
      <c r="C12" s="25">
        <v>17267</v>
      </c>
      <c r="D12" s="25">
        <v>8553</v>
      </c>
      <c r="E12" s="26">
        <v>1078392</v>
      </c>
      <c r="F12" s="56">
        <v>633</v>
      </c>
    </row>
    <row r="13" spans="1:6" x14ac:dyDescent="0.25">
      <c r="A13">
        <v>2023</v>
      </c>
      <c r="B13" s="24">
        <v>7</v>
      </c>
      <c r="C13" s="22">
        <v>17040</v>
      </c>
      <c r="D13" s="22">
        <v>8720</v>
      </c>
      <c r="E13" s="23">
        <v>990652</v>
      </c>
      <c r="F13" s="24">
        <v>393</v>
      </c>
    </row>
    <row r="14" spans="1:6" x14ac:dyDescent="0.25">
      <c r="A14">
        <v>2023</v>
      </c>
      <c r="B14" s="56">
        <v>8</v>
      </c>
      <c r="C14" s="25">
        <v>14831</v>
      </c>
      <c r="D14" s="25">
        <v>8047</v>
      </c>
      <c r="E14" s="26">
        <v>968990</v>
      </c>
      <c r="F14" s="56">
        <v>500</v>
      </c>
    </row>
    <row r="15" spans="1:6" x14ac:dyDescent="0.25">
      <c r="A15">
        <v>2023</v>
      </c>
      <c r="B15" s="24">
        <v>9</v>
      </c>
      <c r="C15" s="22">
        <v>16466</v>
      </c>
      <c r="D15" s="22">
        <v>8852</v>
      </c>
      <c r="E15" s="23">
        <v>1123319</v>
      </c>
      <c r="F15" s="24">
        <v>432</v>
      </c>
    </row>
    <row r="16" spans="1:6" x14ac:dyDescent="0.25">
      <c r="A16">
        <v>2023</v>
      </c>
      <c r="B16" s="56">
        <v>10</v>
      </c>
      <c r="C16" s="25">
        <v>16499</v>
      </c>
      <c r="D16" s="25">
        <v>9562</v>
      </c>
      <c r="E16" s="26">
        <v>1127707</v>
      </c>
      <c r="F16" s="56">
        <v>0</v>
      </c>
    </row>
    <row r="17" spans="1:6" x14ac:dyDescent="0.25">
      <c r="A17">
        <v>2023</v>
      </c>
      <c r="B17" s="24">
        <v>11</v>
      </c>
      <c r="C17" s="22">
        <v>18094</v>
      </c>
      <c r="D17" s="22">
        <v>2879</v>
      </c>
      <c r="E17" s="23">
        <v>479728</v>
      </c>
      <c r="F17" s="24">
        <v>0</v>
      </c>
    </row>
    <row r="18" spans="1:6" x14ac:dyDescent="0.25">
      <c r="A18">
        <v>2023</v>
      </c>
      <c r="B18" s="56">
        <v>12</v>
      </c>
      <c r="C18" s="25">
        <v>16090</v>
      </c>
      <c r="D18" s="25">
        <v>9350</v>
      </c>
      <c r="E18" s="26">
        <v>1681438</v>
      </c>
      <c r="F18" s="56">
        <v>0</v>
      </c>
    </row>
    <row r="19" spans="1:6" x14ac:dyDescent="0.25">
      <c r="A19">
        <v>2024</v>
      </c>
      <c r="B19" s="24">
        <v>1</v>
      </c>
      <c r="C19" s="22">
        <v>16459</v>
      </c>
      <c r="D19" s="22">
        <v>8102</v>
      </c>
      <c r="E19" s="23">
        <v>1543809.6699999997</v>
      </c>
      <c r="F19" s="24">
        <v>0</v>
      </c>
    </row>
    <row r="20" spans="1:6" x14ac:dyDescent="0.25">
      <c r="C20" s="14"/>
    </row>
    <row r="21" spans="1:6" x14ac:dyDescent="0.25">
      <c r="C21" s="14"/>
    </row>
    <row r="22" spans="1:6" x14ac:dyDescent="0.25">
      <c r="C22" s="14"/>
    </row>
    <row r="23" spans="1:6" x14ac:dyDescent="0.25">
      <c r="C23" s="14"/>
    </row>
    <row r="24" spans="1:6" x14ac:dyDescent="0.25">
      <c r="C24" s="14"/>
    </row>
    <row r="25" spans="1:6" x14ac:dyDescent="0.25">
      <c r="C25" s="14"/>
    </row>
    <row r="26" spans="1:6" x14ac:dyDescent="0.25">
      <c r="C26" s="14"/>
    </row>
    <row r="27" spans="1:6" x14ac:dyDescent="0.2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985F-7B2E-428A-80B5-290F52EB81E8}">
  <sheetPr>
    <pageSetUpPr fitToPage="1"/>
  </sheetPr>
  <dimension ref="A1:J22"/>
  <sheetViews>
    <sheetView zoomScale="110" zoomScaleNormal="110" workbookViewId="0">
      <pane xSplit="2" ySplit="3" topLeftCell="C16" activePane="bottomRight" state="frozen"/>
      <selection activeCell="B11" sqref="B11"/>
      <selection pane="topRight" activeCell="B11" sqref="B11"/>
      <selection pane="bottomLeft" activeCell="B11" sqref="B11"/>
      <selection pane="bottomRight" activeCell="L6" sqref="L6"/>
    </sheetView>
  </sheetViews>
  <sheetFormatPr defaultRowHeight="15" x14ac:dyDescent="0.25"/>
  <cols>
    <col min="1" max="1" width="5.28515625" bestFit="1" customWidth="1"/>
    <col min="2" max="2" width="7" bestFit="1" customWidth="1"/>
    <col min="3" max="3" width="11" style="13" bestFit="1" customWidth="1"/>
    <col min="4" max="4" width="12.140625" bestFit="1" customWidth="1"/>
    <col min="5" max="5" width="13.140625" style="14" bestFit="1" customWidth="1"/>
    <col min="6" max="6" width="13.7109375" style="14" bestFit="1" customWidth="1"/>
    <col min="7" max="7" width="13.7109375" customWidth="1"/>
    <col min="8" max="8" width="14.140625" customWidth="1"/>
    <col min="9" max="9" width="14.140625" bestFit="1" customWidth="1"/>
    <col min="10" max="10" width="10.7109375" bestFit="1" customWidth="1"/>
    <col min="13" max="13" width="11.5703125" bestFit="1" customWidth="1"/>
  </cols>
  <sheetData>
    <row r="1" spans="1:10" ht="18.75" customHeight="1" x14ac:dyDescent="0.3">
      <c r="A1" s="70" t="s">
        <v>16</v>
      </c>
      <c r="B1" s="70"/>
      <c r="C1" s="70"/>
      <c r="D1" s="70"/>
      <c r="E1" s="70"/>
      <c r="F1" s="70"/>
      <c r="G1" s="70"/>
      <c r="H1" s="70"/>
      <c r="I1" s="70"/>
      <c r="J1" s="70"/>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1948</v>
      </c>
      <c r="I13" s="11">
        <v>757</v>
      </c>
      <c r="J13" s="11">
        <v>24184</v>
      </c>
    </row>
    <row r="14" spans="1:10" x14ac:dyDescent="0.25">
      <c r="A14" s="7">
        <v>2023</v>
      </c>
      <c r="B14" s="7">
        <v>7</v>
      </c>
      <c r="C14" s="8">
        <v>587353</v>
      </c>
      <c r="D14" s="8">
        <v>19945</v>
      </c>
      <c r="E14" s="9">
        <v>3485362.4112147749</v>
      </c>
      <c r="F14" s="8">
        <v>799</v>
      </c>
      <c r="G14" s="9">
        <f>+F14*239</f>
        <v>190961</v>
      </c>
      <c r="H14" s="8">
        <v>752</v>
      </c>
      <c r="I14" s="8">
        <v>555</v>
      </c>
      <c r="J14" s="8">
        <v>20392</v>
      </c>
    </row>
    <row r="15" spans="1:10" x14ac:dyDescent="0.25">
      <c r="A15" s="10">
        <v>2023</v>
      </c>
      <c r="B15" s="10">
        <v>8</v>
      </c>
      <c r="C15" s="11">
        <v>586551</v>
      </c>
      <c r="D15" s="11">
        <v>20843</v>
      </c>
      <c r="E15" s="12">
        <v>2885554.71</v>
      </c>
      <c r="F15" s="11">
        <v>657</v>
      </c>
      <c r="G15" s="12">
        <v>148482</v>
      </c>
      <c r="H15" s="11">
        <v>936</v>
      </c>
      <c r="I15" s="11">
        <v>795</v>
      </c>
      <c r="J15" s="11">
        <v>15630</v>
      </c>
    </row>
    <row r="16" spans="1:10" x14ac:dyDescent="0.25">
      <c r="A16" s="7">
        <v>2023</v>
      </c>
      <c r="B16" s="7">
        <v>9</v>
      </c>
      <c r="C16" s="8">
        <v>586945</v>
      </c>
      <c r="D16" s="8">
        <v>20640</v>
      </c>
      <c r="E16" s="9">
        <v>2131196.19</v>
      </c>
      <c r="F16" s="8">
        <v>591</v>
      </c>
      <c r="G16" s="9">
        <f>F16*209</f>
        <v>123519</v>
      </c>
      <c r="H16" s="8">
        <v>838</v>
      </c>
      <c r="I16" s="8">
        <v>728</v>
      </c>
      <c r="J16" s="8">
        <v>14740</v>
      </c>
    </row>
    <row r="17" spans="1:10" x14ac:dyDescent="0.25">
      <c r="A17" s="10">
        <v>2023</v>
      </c>
      <c r="B17" s="10">
        <v>10</v>
      </c>
      <c r="C17" s="11">
        <v>588775</v>
      </c>
      <c r="D17" s="11">
        <v>19167</v>
      </c>
      <c r="E17" s="12">
        <v>1685854</v>
      </c>
      <c r="F17" s="11">
        <v>554</v>
      </c>
      <c r="G17" s="12">
        <v>102490</v>
      </c>
      <c r="H17" s="11">
        <v>558</v>
      </c>
      <c r="I17" s="11">
        <v>1709</v>
      </c>
      <c r="J17" s="11">
        <v>14919</v>
      </c>
    </row>
    <row r="18" spans="1:10" x14ac:dyDescent="0.25">
      <c r="A18" s="7">
        <v>2023</v>
      </c>
      <c r="B18" s="7">
        <v>11</v>
      </c>
      <c r="C18" s="8">
        <v>593423</v>
      </c>
      <c r="D18" s="8">
        <v>18978</v>
      </c>
      <c r="E18" s="9">
        <v>1552775.48</v>
      </c>
      <c r="F18" s="8">
        <v>541</v>
      </c>
      <c r="G18" s="9">
        <v>107118</v>
      </c>
      <c r="H18" s="8">
        <v>52</v>
      </c>
      <c r="I18" s="8">
        <v>1137</v>
      </c>
      <c r="J18" s="8">
        <v>16876</v>
      </c>
    </row>
    <row r="19" spans="1:10" x14ac:dyDescent="0.25">
      <c r="A19" s="10">
        <v>2023</v>
      </c>
      <c r="B19" s="10">
        <v>12</v>
      </c>
      <c r="C19" s="11">
        <v>596619</v>
      </c>
      <c r="D19" s="11">
        <v>16847</v>
      </c>
      <c r="E19" s="12">
        <v>1362953.77</v>
      </c>
      <c r="F19" s="11">
        <v>911</v>
      </c>
      <c r="G19" s="12">
        <v>194954</v>
      </c>
      <c r="H19" s="11">
        <v>4</v>
      </c>
      <c r="I19" s="11">
        <v>328</v>
      </c>
      <c r="J19" s="11">
        <v>30575</v>
      </c>
    </row>
    <row r="20" spans="1:10" x14ac:dyDescent="0.25">
      <c r="A20" s="7">
        <v>2024</v>
      </c>
      <c r="B20" s="7">
        <v>1</v>
      </c>
      <c r="C20" s="8">
        <v>598099</v>
      </c>
      <c r="D20" s="8">
        <v>14842</v>
      </c>
      <c r="E20" s="9">
        <v>1305017.07</v>
      </c>
      <c r="F20" s="8">
        <v>1342</v>
      </c>
      <c r="G20" s="9">
        <f>F20*258</f>
        <v>346236</v>
      </c>
      <c r="H20" s="8">
        <v>411</v>
      </c>
      <c r="I20" s="8">
        <v>736</v>
      </c>
      <c r="J20" s="8">
        <v>42653</v>
      </c>
    </row>
    <row r="21" spans="1:10" x14ac:dyDescent="0.25">
      <c r="A21" s="10">
        <v>2024</v>
      </c>
      <c r="B21" s="10">
        <v>2</v>
      </c>
      <c r="C21" s="11">
        <v>598587</v>
      </c>
      <c r="D21" s="11">
        <v>12862</v>
      </c>
      <c r="E21" s="12">
        <v>1378446.85</v>
      </c>
      <c r="F21" s="11">
        <v>1663</v>
      </c>
      <c r="G21" s="12">
        <f>F21*311</f>
        <v>517193</v>
      </c>
      <c r="H21" s="11">
        <v>949</v>
      </c>
      <c r="I21" s="11">
        <v>1586</v>
      </c>
      <c r="J21" s="11">
        <v>52967</v>
      </c>
    </row>
    <row r="22" spans="1:10" x14ac:dyDescent="0.25">
      <c r="A22" s="7">
        <v>2024</v>
      </c>
      <c r="B22" s="7">
        <v>3</v>
      </c>
      <c r="C22" s="8">
        <v>598335</v>
      </c>
      <c r="D22" s="8">
        <v>11354</v>
      </c>
      <c r="E22" s="9">
        <v>1538500.95</v>
      </c>
      <c r="F22" s="8">
        <v>2085</v>
      </c>
      <c r="G22" s="9">
        <f>F22*332</f>
        <v>692220</v>
      </c>
      <c r="H22" s="8">
        <v>1024</v>
      </c>
      <c r="I22" s="8">
        <v>1507</v>
      </c>
      <c r="J22" s="8">
        <v>58159</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929F-6BE6-4203-B4F4-31891D99CAC0}">
  <sheetPr>
    <pageSetUpPr fitToPage="1"/>
  </sheetPr>
  <dimension ref="A1:K25"/>
  <sheetViews>
    <sheetView zoomScaleNormal="100" workbookViewId="0">
      <pane xSplit="2" ySplit="3" topLeftCell="C15" activePane="bottomRight" state="frozen"/>
      <selection activeCell="B11" sqref="B11"/>
      <selection pane="topRight" activeCell="B11" sqref="B11"/>
      <selection pane="bottomLeft" activeCell="B11" sqref="B11"/>
      <selection pane="bottomRight" activeCell="C22" sqref="C22"/>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70" t="s">
        <v>33</v>
      </c>
      <c r="B1" s="70"/>
      <c r="C1" s="70"/>
      <c r="D1" s="70"/>
      <c r="E1" s="70"/>
      <c r="F1" s="70"/>
      <c r="G1" s="70"/>
      <c r="H1" s="70"/>
      <c r="I1" s="70"/>
      <c r="J1" s="70"/>
      <c r="K1" s="70"/>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ht="17.25" x14ac:dyDescent="0.25">
      <c r="A8" s="7">
        <v>2023</v>
      </c>
      <c r="B8" s="7">
        <v>1</v>
      </c>
      <c r="C8" s="8">
        <v>104541</v>
      </c>
      <c r="D8" s="8">
        <v>132404</v>
      </c>
      <c r="E8" s="8">
        <v>5080</v>
      </c>
      <c r="F8" s="9">
        <v>2252769.101005964</v>
      </c>
      <c r="G8" s="8">
        <v>1251</v>
      </c>
      <c r="H8" s="9">
        <f>G8*673</f>
        <v>841923</v>
      </c>
      <c r="I8" s="8">
        <v>360</v>
      </c>
      <c r="J8" s="8">
        <v>194</v>
      </c>
      <c r="K8" s="8" t="s">
        <v>95</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A14" s="7">
        <v>2023</v>
      </c>
      <c r="B14" s="7">
        <v>7</v>
      </c>
      <c r="C14" s="8">
        <v>103456</v>
      </c>
      <c r="D14" s="8">
        <v>132413</v>
      </c>
      <c r="E14" s="8">
        <v>4966</v>
      </c>
      <c r="F14" s="9">
        <v>2209872.2985631991</v>
      </c>
      <c r="G14" s="8">
        <v>1098</v>
      </c>
      <c r="H14" s="9">
        <f>G14*590</f>
        <v>647820</v>
      </c>
      <c r="I14" s="8">
        <v>342</v>
      </c>
      <c r="J14" s="8">
        <v>299</v>
      </c>
      <c r="K14" s="8">
        <v>17557</v>
      </c>
    </row>
    <row r="15" spans="1:11" x14ac:dyDescent="0.25">
      <c r="A15" s="10">
        <v>2023</v>
      </c>
      <c r="B15" s="10">
        <v>8</v>
      </c>
      <c r="C15" s="11">
        <v>103340</v>
      </c>
      <c r="D15" s="11">
        <v>132427</v>
      </c>
      <c r="E15" s="11">
        <v>4692</v>
      </c>
      <c r="F15" s="12">
        <v>1890059.12</v>
      </c>
      <c r="G15" s="11">
        <v>1436</v>
      </c>
      <c r="H15" s="12">
        <v>886012</v>
      </c>
      <c r="I15" s="11">
        <v>318</v>
      </c>
      <c r="J15" s="11">
        <v>415</v>
      </c>
      <c r="K15" s="11">
        <v>18936</v>
      </c>
    </row>
    <row r="16" spans="1:11" x14ac:dyDescent="0.25">
      <c r="A16" s="7">
        <v>2023</v>
      </c>
      <c r="B16" s="7">
        <v>9</v>
      </c>
      <c r="C16" s="8">
        <v>103344</v>
      </c>
      <c r="D16" s="8">
        <v>132470</v>
      </c>
      <c r="E16" s="8">
        <v>4644</v>
      </c>
      <c r="F16" s="9">
        <v>1727539.76</v>
      </c>
      <c r="G16" s="8">
        <v>1362</v>
      </c>
      <c r="H16" s="9">
        <f>G16*650</f>
        <v>885300</v>
      </c>
      <c r="I16" s="8">
        <v>700</v>
      </c>
      <c r="J16" s="8">
        <v>540</v>
      </c>
      <c r="K16" s="8">
        <v>18997</v>
      </c>
    </row>
    <row r="17" spans="1:11" x14ac:dyDescent="0.25">
      <c r="A17" s="10">
        <v>2023</v>
      </c>
      <c r="B17" s="10">
        <v>10</v>
      </c>
      <c r="C17" s="11">
        <v>103471</v>
      </c>
      <c r="D17" s="11">
        <v>132409</v>
      </c>
      <c r="E17" s="11">
        <v>4606</v>
      </c>
      <c r="F17" s="12">
        <v>1816240.7</v>
      </c>
      <c r="G17" s="11">
        <v>1383</v>
      </c>
      <c r="H17" s="12">
        <v>853311</v>
      </c>
      <c r="I17" s="11">
        <v>719</v>
      </c>
      <c r="J17" s="11">
        <v>703</v>
      </c>
      <c r="K17" s="11">
        <v>19649</v>
      </c>
    </row>
    <row r="18" spans="1:11" x14ac:dyDescent="0.25">
      <c r="A18" s="7">
        <v>2023</v>
      </c>
      <c r="B18" s="7">
        <v>11</v>
      </c>
      <c r="C18" s="8">
        <v>104074</v>
      </c>
      <c r="D18" s="8">
        <v>132682</v>
      </c>
      <c r="E18" s="8">
        <v>4973</v>
      </c>
      <c r="F18" s="9">
        <v>1918208.04</v>
      </c>
      <c r="G18" s="8">
        <v>986</v>
      </c>
      <c r="H18" s="9">
        <v>574838</v>
      </c>
      <c r="I18" s="8">
        <v>172</v>
      </c>
      <c r="J18" s="8">
        <v>354</v>
      </c>
      <c r="K18" s="8">
        <v>19377</v>
      </c>
    </row>
    <row r="19" spans="1:11" x14ac:dyDescent="0.25">
      <c r="A19" s="10">
        <v>2023</v>
      </c>
      <c r="B19" s="10">
        <v>12</v>
      </c>
      <c r="C19" s="11">
        <v>104585</v>
      </c>
      <c r="D19" s="11">
        <v>133060</v>
      </c>
      <c r="E19" s="11">
        <v>5449</v>
      </c>
      <c r="F19" s="12">
        <v>2069449.68</v>
      </c>
      <c r="G19" s="11">
        <v>1001</v>
      </c>
      <c r="H19" s="12">
        <v>552552</v>
      </c>
      <c r="I19" s="11">
        <v>1</v>
      </c>
      <c r="J19" s="11">
        <v>81</v>
      </c>
      <c r="K19" s="11">
        <v>20916</v>
      </c>
    </row>
    <row r="20" spans="1:11" x14ac:dyDescent="0.25">
      <c r="A20" s="7">
        <v>2024</v>
      </c>
      <c r="B20" s="7">
        <v>1</v>
      </c>
      <c r="C20" s="8">
        <v>104829</v>
      </c>
      <c r="D20" s="8">
        <v>136568</v>
      </c>
      <c r="E20" s="8">
        <v>4913</v>
      </c>
      <c r="F20" s="9">
        <v>1801701.05</v>
      </c>
      <c r="G20" s="8">
        <v>1013</v>
      </c>
      <c r="H20" s="9">
        <f>G20*618</f>
        <v>626034</v>
      </c>
      <c r="I20" s="8">
        <v>310</v>
      </c>
      <c r="J20" s="8">
        <v>309</v>
      </c>
      <c r="K20" s="8">
        <v>19288</v>
      </c>
    </row>
    <row r="21" spans="1:11" x14ac:dyDescent="0.25">
      <c r="A21" s="10">
        <v>2024</v>
      </c>
      <c r="B21" s="10">
        <v>2</v>
      </c>
      <c r="C21" s="11">
        <v>104858</v>
      </c>
      <c r="D21" s="11">
        <v>133046</v>
      </c>
      <c r="E21" s="11">
        <v>4282</v>
      </c>
      <c r="F21" s="12">
        <v>1623515.27</v>
      </c>
      <c r="G21" s="11">
        <v>1205</v>
      </c>
      <c r="H21" s="12">
        <f>G21*701</f>
        <v>844705</v>
      </c>
      <c r="I21" s="11">
        <v>786</v>
      </c>
      <c r="J21" s="11">
        <v>910</v>
      </c>
      <c r="K21" s="11">
        <v>21190</v>
      </c>
    </row>
    <row r="22" spans="1:11" x14ac:dyDescent="0.25">
      <c r="A22" s="7">
        <v>2024</v>
      </c>
      <c r="B22" s="7">
        <v>3</v>
      </c>
      <c r="C22" s="8">
        <v>104743</v>
      </c>
      <c r="D22" s="8">
        <v>133020</v>
      </c>
      <c r="E22" s="8">
        <v>4271</v>
      </c>
      <c r="F22" s="9">
        <v>1705413.9</v>
      </c>
      <c r="G22" s="8">
        <v>1530</v>
      </c>
      <c r="H22" s="9">
        <f>G22*769</f>
        <v>1176570</v>
      </c>
      <c r="I22" s="8">
        <v>775</v>
      </c>
      <c r="J22" s="8">
        <v>717</v>
      </c>
      <c r="K22" s="8">
        <v>23193</v>
      </c>
    </row>
    <row r="23" spans="1:11" x14ac:dyDescent="0.25">
      <c r="A23" s="56"/>
      <c r="B23" s="56"/>
      <c r="C23" s="25"/>
      <c r="D23" s="25"/>
      <c r="E23" s="25"/>
      <c r="F23" s="81"/>
      <c r="G23" s="25"/>
      <c r="H23" s="81"/>
      <c r="I23" s="25"/>
      <c r="J23" s="25"/>
      <c r="K23" s="25"/>
    </row>
    <row r="25" spans="1:11" ht="17.25" x14ac:dyDescent="0.25">
      <c r="A25" s="71" t="s">
        <v>96</v>
      </c>
      <c r="B25" s="71"/>
      <c r="C25" s="71"/>
      <c r="D25" s="71"/>
      <c r="E25" s="71"/>
      <c r="F25" s="71"/>
      <c r="G25" s="71"/>
      <c r="H25" s="71"/>
    </row>
  </sheetData>
  <mergeCells count="2">
    <mergeCell ref="A1:K1"/>
    <mergeCell ref="A25:H25"/>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2A513-0B68-4368-86ED-7885905F928F}">
  <dimension ref="A1:E27"/>
  <sheetViews>
    <sheetView workbookViewId="0">
      <selection activeCell="G8" sqref="G8"/>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70" t="s">
        <v>100</v>
      </c>
      <c r="B1" s="70"/>
      <c r="C1" s="70"/>
      <c r="D1" s="70"/>
      <c r="E1" s="70"/>
    </row>
    <row r="2" spans="1:5" ht="18.75" x14ac:dyDescent="0.3">
      <c r="A2" s="1"/>
      <c r="B2" s="1"/>
      <c r="C2" s="2" t="s">
        <v>37</v>
      </c>
      <c r="D2" s="2" t="s">
        <v>38</v>
      </c>
      <c r="E2" s="2" t="s">
        <v>39</v>
      </c>
    </row>
    <row r="3" spans="1:5" ht="30" x14ac:dyDescent="0.25">
      <c r="A3" s="5" t="s">
        <v>1</v>
      </c>
      <c r="B3" s="5" t="s">
        <v>2</v>
      </c>
      <c r="C3" s="5" t="s">
        <v>40</v>
      </c>
      <c r="D3" s="5" t="s">
        <v>41</v>
      </c>
      <c r="E3" s="5" t="s">
        <v>42</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43</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4" spans="1:5" x14ac:dyDescent="0.25">
      <c r="A14" s="7">
        <v>2023</v>
      </c>
      <c r="B14" s="19">
        <v>7</v>
      </c>
      <c r="C14" s="15">
        <v>25070</v>
      </c>
      <c r="D14" s="15">
        <v>7087</v>
      </c>
      <c r="E14" s="16">
        <v>1535622.53</v>
      </c>
    </row>
    <row r="15" spans="1:5" x14ac:dyDescent="0.25">
      <c r="A15" s="10">
        <v>2023</v>
      </c>
      <c r="B15" s="10">
        <v>8</v>
      </c>
      <c r="C15" s="17">
        <v>25161</v>
      </c>
      <c r="D15" s="17">
        <v>7205</v>
      </c>
      <c r="E15" s="18">
        <v>1571804.74</v>
      </c>
    </row>
    <row r="16" spans="1:5" x14ac:dyDescent="0.25">
      <c r="A16" s="7">
        <v>2023</v>
      </c>
      <c r="B16" s="19">
        <v>9</v>
      </c>
      <c r="C16" s="15">
        <v>25201</v>
      </c>
      <c r="D16" s="15">
        <v>7296</v>
      </c>
      <c r="E16" s="16">
        <v>1566997.8</v>
      </c>
    </row>
    <row r="17" spans="1:5" x14ac:dyDescent="0.25">
      <c r="A17" s="10">
        <v>2023</v>
      </c>
      <c r="B17" s="10">
        <v>10</v>
      </c>
      <c r="C17" s="17">
        <v>25343</v>
      </c>
      <c r="D17" s="17">
        <v>7606</v>
      </c>
      <c r="E17" s="18">
        <v>1542195.01</v>
      </c>
    </row>
    <row r="18" spans="1:5" ht="17.25" x14ac:dyDescent="0.25">
      <c r="A18" s="7">
        <v>2023</v>
      </c>
      <c r="B18" s="19" t="s">
        <v>43</v>
      </c>
      <c r="C18" s="15">
        <v>7900</v>
      </c>
      <c r="D18" s="15">
        <v>292</v>
      </c>
      <c r="E18" s="16">
        <v>16465.05</v>
      </c>
    </row>
    <row r="19" spans="1:5" x14ac:dyDescent="0.25">
      <c r="A19" s="10">
        <v>2023</v>
      </c>
      <c r="B19" s="10">
        <v>12</v>
      </c>
      <c r="C19" s="17">
        <v>8348</v>
      </c>
      <c r="D19" s="17">
        <v>306</v>
      </c>
      <c r="E19" s="18">
        <v>28834.699999999997</v>
      </c>
    </row>
    <row r="20" spans="1:5" x14ac:dyDescent="0.25">
      <c r="A20" s="7">
        <v>2024</v>
      </c>
      <c r="B20" s="19">
        <v>1</v>
      </c>
      <c r="C20" s="15">
        <v>12953</v>
      </c>
      <c r="D20" s="15">
        <v>1068</v>
      </c>
      <c r="E20" s="16">
        <v>224845.62999999998</v>
      </c>
    </row>
    <row r="21" spans="1:5" x14ac:dyDescent="0.25">
      <c r="A21" s="10">
        <v>2024</v>
      </c>
      <c r="B21" s="10">
        <v>2</v>
      </c>
      <c r="C21" s="17">
        <v>14632</v>
      </c>
      <c r="D21" s="17">
        <v>1950</v>
      </c>
      <c r="E21" s="18">
        <v>514088.46</v>
      </c>
    </row>
    <row r="22" spans="1:5" x14ac:dyDescent="0.25">
      <c r="A22" s="7">
        <v>2024</v>
      </c>
      <c r="B22" s="19">
        <v>3</v>
      </c>
      <c r="C22" s="15">
        <v>16516</v>
      </c>
      <c r="D22" s="15">
        <v>3759</v>
      </c>
      <c r="E22" s="16">
        <v>1118057.6200000001</v>
      </c>
    </row>
    <row r="27" spans="1:5" ht="17.25" x14ac:dyDescent="0.25">
      <c r="A27"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60A8-DF93-4E4F-AFF6-4AFE10236C00}">
  <dimension ref="A1:D16"/>
  <sheetViews>
    <sheetView workbookViewId="0">
      <selection activeCell="E9" sqref="E9"/>
    </sheetView>
  </sheetViews>
  <sheetFormatPr defaultColWidth="93" defaultRowHeight="15" x14ac:dyDescent="0.25"/>
  <cols>
    <col min="1" max="1" width="93" style="68"/>
    <col min="2" max="2" width="11.140625" style="68" bestFit="1" customWidth="1"/>
    <col min="3" max="3" width="13.5703125" style="68" customWidth="1"/>
    <col min="4" max="4" width="11.140625" style="68" bestFit="1" customWidth="1"/>
    <col min="5" max="16384" width="93" style="68"/>
  </cols>
  <sheetData>
    <row r="1" spans="1:4" ht="52.5" x14ac:dyDescent="0.4">
      <c r="A1" s="47" t="s">
        <v>45</v>
      </c>
    </row>
    <row r="2" spans="1:4" x14ac:dyDescent="0.25">
      <c r="A2" s="49"/>
    </row>
    <row r="3" spans="1:4" ht="18.75" x14ac:dyDescent="0.3">
      <c r="A3" s="50" t="s">
        <v>46</v>
      </c>
      <c r="B3" s="66" t="s">
        <v>97</v>
      </c>
      <c r="C3" s="66" t="s">
        <v>98</v>
      </c>
      <c r="D3" s="66" t="s">
        <v>99</v>
      </c>
    </row>
    <row r="4" spans="1:4" x14ac:dyDescent="0.25">
      <c r="A4" s="51" t="s">
        <v>47</v>
      </c>
      <c r="B4" s="52">
        <v>785044</v>
      </c>
      <c r="C4" s="69">
        <v>778553</v>
      </c>
      <c r="D4" s="69">
        <v>771818</v>
      </c>
    </row>
    <row r="5" spans="1:4" x14ac:dyDescent="0.25">
      <c r="A5" s="53" t="s">
        <v>48</v>
      </c>
      <c r="B5" s="52">
        <v>59900</v>
      </c>
      <c r="C5" s="69">
        <v>63559</v>
      </c>
      <c r="D5" s="69">
        <v>63464</v>
      </c>
    </row>
    <row r="6" spans="1:4" x14ac:dyDescent="0.25">
      <c r="A6" s="53" t="s">
        <v>49</v>
      </c>
      <c r="B6" s="52">
        <v>3937</v>
      </c>
      <c r="C6" s="69">
        <v>2471</v>
      </c>
      <c r="D6" s="69">
        <v>3283</v>
      </c>
    </row>
    <row r="7" spans="1:4" x14ac:dyDescent="0.25">
      <c r="A7" s="53" t="s">
        <v>50</v>
      </c>
      <c r="B7" s="52">
        <v>3085</v>
      </c>
      <c r="C7" s="69">
        <v>1934</v>
      </c>
      <c r="D7" s="69">
        <v>2308</v>
      </c>
    </row>
    <row r="8" spans="1:4" x14ac:dyDescent="0.25">
      <c r="A8" s="53" t="s">
        <v>51</v>
      </c>
      <c r="B8" s="52">
        <v>4778</v>
      </c>
      <c r="C8" s="69">
        <v>48534</v>
      </c>
      <c r="D8" s="69">
        <v>34001</v>
      </c>
    </row>
    <row r="9" spans="1:4" x14ac:dyDescent="0.25">
      <c r="A9" s="53" t="s">
        <v>52</v>
      </c>
      <c r="B9" s="54">
        <v>33791351</v>
      </c>
      <c r="C9" s="54">
        <v>34041573</v>
      </c>
      <c r="D9" s="54">
        <v>32967426</v>
      </c>
    </row>
    <row r="10" spans="1:4" x14ac:dyDescent="0.25">
      <c r="A10" s="53" t="s">
        <v>53</v>
      </c>
      <c r="B10" s="52">
        <v>14332</v>
      </c>
      <c r="C10" s="69">
        <v>11813</v>
      </c>
      <c r="D10" s="69">
        <v>11965</v>
      </c>
    </row>
    <row r="11" spans="1:4" x14ac:dyDescent="0.25">
      <c r="A11" s="53" t="s">
        <v>54</v>
      </c>
      <c r="B11" s="54">
        <v>5884118.4900000002</v>
      </c>
      <c r="C11" s="54">
        <v>4688683.16</v>
      </c>
      <c r="D11" s="54">
        <v>5201595</v>
      </c>
    </row>
    <row r="12" spans="1:4" x14ac:dyDescent="0.25">
      <c r="A12" s="55"/>
      <c r="B12" s="48"/>
      <c r="C12" s="48"/>
      <c r="D12" s="48"/>
    </row>
    <row r="13" spans="1:4" ht="18.75" x14ac:dyDescent="0.3">
      <c r="A13" s="50" t="s">
        <v>55</v>
      </c>
      <c r="B13" s="66" t="s">
        <v>97</v>
      </c>
      <c r="C13" s="66" t="s">
        <v>98</v>
      </c>
      <c r="D13" s="66" t="s">
        <v>99</v>
      </c>
    </row>
    <row r="14" spans="1:4" x14ac:dyDescent="0.25">
      <c r="A14" s="49" t="s">
        <v>47</v>
      </c>
      <c r="B14" s="52">
        <v>12423</v>
      </c>
      <c r="C14" s="69">
        <v>3888</v>
      </c>
      <c r="D14" s="69">
        <v>3369</v>
      </c>
    </row>
    <row r="15" spans="1:4" x14ac:dyDescent="0.25">
      <c r="A15" s="55" t="s">
        <v>51</v>
      </c>
      <c r="B15" s="48">
        <v>418</v>
      </c>
      <c r="C15" s="69">
        <v>1963</v>
      </c>
      <c r="D15" s="69">
        <v>2702</v>
      </c>
    </row>
    <row r="16" spans="1:4" x14ac:dyDescent="0.25">
      <c r="A16" s="53" t="s">
        <v>52</v>
      </c>
      <c r="B16" s="54">
        <v>151969.75</v>
      </c>
      <c r="C16" s="54">
        <v>703942.99</v>
      </c>
      <c r="D16" s="54">
        <v>992817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2194-228C-4421-A3D4-D2CF8518451F}">
  <dimension ref="A1:L23"/>
  <sheetViews>
    <sheetView topLeftCell="A10"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7"/>
      <c r="B1" s="77"/>
      <c r="C1" s="77"/>
      <c r="D1" s="77"/>
      <c r="E1" s="77"/>
      <c r="F1" s="77"/>
      <c r="G1" s="77"/>
      <c r="H1" s="78"/>
      <c r="I1" s="78"/>
      <c r="J1" s="78"/>
      <c r="K1" s="78"/>
      <c r="L1" s="78"/>
    </row>
    <row r="2" spans="1:12" x14ac:dyDescent="0.25">
      <c r="A2" s="77"/>
      <c r="B2" s="77"/>
      <c r="C2" s="77"/>
      <c r="D2" s="77"/>
      <c r="E2" s="77"/>
      <c r="F2" s="77"/>
      <c r="G2" s="77"/>
      <c r="H2" s="78"/>
      <c r="I2" s="78"/>
      <c r="J2" s="78"/>
      <c r="K2" s="78"/>
      <c r="L2" s="78"/>
    </row>
    <row r="3" spans="1:12" x14ac:dyDescent="0.25">
      <c r="A3" s="77"/>
      <c r="B3" s="77"/>
      <c r="C3" s="77"/>
      <c r="D3" s="77"/>
      <c r="E3" s="77"/>
      <c r="F3" s="77"/>
      <c r="G3" s="77"/>
      <c r="H3" s="78"/>
      <c r="I3" s="78"/>
      <c r="J3" s="78"/>
      <c r="K3" s="78"/>
      <c r="L3" s="78"/>
    </row>
    <row r="4" spans="1:12" x14ac:dyDescent="0.25">
      <c r="A4" s="77"/>
      <c r="B4" s="77"/>
      <c r="C4" s="77"/>
      <c r="D4" s="77"/>
      <c r="E4" s="77"/>
      <c r="F4" s="77"/>
      <c r="G4" s="77"/>
      <c r="H4" s="78"/>
      <c r="I4" s="78"/>
      <c r="J4" s="78"/>
      <c r="K4" s="78"/>
      <c r="L4" s="78"/>
    </row>
    <row r="5" spans="1:12" x14ac:dyDescent="0.25">
      <c r="A5" s="77"/>
      <c r="B5" s="77"/>
      <c r="C5" s="77"/>
      <c r="D5" s="77"/>
      <c r="E5" s="77"/>
      <c r="F5" s="77"/>
      <c r="G5" s="77"/>
      <c r="H5" s="78"/>
      <c r="I5" s="78"/>
      <c r="J5" s="78"/>
      <c r="K5" s="78"/>
      <c r="L5" s="78"/>
    </row>
    <row r="6" spans="1:12" x14ac:dyDescent="0.25">
      <c r="A6" s="77"/>
      <c r="B6" s="77"/>
      <c r="C6" s="77"/>
      <c r="D6" s="77"/>
      <c r="E6" s="77"/>
      <c r="F6" s="77"/>
      <c r="G6" s="77"/>
      <c r="H6" s="78"/>
      <c r="I6" s="78"/>
      <c r="J6" s="78"/>
      <c r="K6" s="78"/>
      <c r="L6" s="78"/>
    </row>
    <row r="7" spans="1:12" x14ac:dyDescent="0.25">
      <c r="A7" s="77"/>
      <c r="B7" s="77"/>
      <c r="C7" s="77"/>
      <c r="D7" s="77"/>
      <c r="E7" s="77"/>
      <c r="F7" s="77"/>
      <c r="G7" s="77"/>
      <c r="H7" s="78"/>
      <c r="I7" s="78"/>
      <c r="J7" s="78"/>
      <c r="K7" s="78"/>
      <c r="L7" s="78"/>
    </row>
    <row r="8" spans="1:12" x14ac:dyDescent="0.25">
      <c r="A8" s="77"/>
      <c r="B8" s="77"/>
      <c r="C8" s="77"/>
      <c r="D8" s="77"/>
      <c r="E8" s="77"/>
      <c r="F8" s="77"/>
      <c r="G8" s="77"/>
      <c r="H8" s="78"/>
      <c r="I8" s="78"/>
      <c r="J8" s="78"/>
      <c r="K8" s="78"/>
      <c r="L8" s="78"/>
    </row>
    <row r="9" spans="1:12" x14ac:dyDescent="0.25">
      <c r="A9" s="77"/>
      <c r="B9" s="77"/>
      <c r="C9" s="77"/>
      <c r="D9" s="77"/>
      <c r="E9" s="77"/>
      <c r="F9" s="77"/>
      <c r="G9" s="77"/>
      <c r="H9" s="78"/>
      <c r="I9" s="78"/>
      <c r="J9" s="78"/>
      <c r="K9" s="78"/>
      <c r="L9" s="78"/>
    </row>
    <row r="10" spans="1:12" ht="14.1" customHeight="1" x14ac:dyDescent="0.25">
      <c r="A10" s="77"/>
      <c r="B10" s="77"/>
      <c r="C10" s="77"/>
      <c r="D10" s="77"/>
      <c r="E10" s="77"/>
      <c r="F10" s="77"/>
      <c r="G10" s="77"/>
      <c r="H10" s="78"/>
      <c r="I10" s="78"/>
      <c r="J10" s="78"/>
      <c r="K10" s="78"/>
      <c r="L10" s="78"/>
    </row>
    <row r="11" spans="1:12" ht="24.95" customHeight="1" x14ac:dyDescent="0.25">
      <c r="A11" s="79"/>
      <c r="B11" s="79"/>
      <c r="C11" s="79"/>
      <c r="D11" s="79"/>
      <c r="E11" s="79"/>
      <c r="F11" s="79"/>
      <c r="G11" s="57" t="s">
        <v>56</v>
      </c>
    </row>
    <row r="12" spans="1:12" ht="24.95" customHeight="1" x14ac:dyDescent="0.25">
      <c r="A12" s="58">
        <v>1</v>
      </c>
      <c r="B12" s="73" t="s">
        <v>57</v>
      </c>
      <c r="C12" s="73"/>
      <c r="D12" s="73"/>
      <c r="E12" s="73"/>
      <c r="F12" s="73"/>
      <c r="G12" s="59">
        <v>420796</v>
      </c>
    </row>
    <row r="13" spans="1:12" ht="24.95" customHeight="1" x14ac:dyDescent="0.25">
      <c r="A13" s="58">
        <v>2</v>
      </c>
      <c r="B13" s="60" t="s">
        <v>58</v>
      </c>
      <c r="C13" s="61"/>
      <c r="D13" s="61"/>
      <c r="E13" s="61"/>
      <c r="F13" s="61"/>
      <c r="G13" s="59">
        <v>14140</v>
      </c>
    </row>
    <row r="14" spans="1:12" ht="24.95" customHeight="1" x14ac:dyDescent="0.25">
      <c r="A14" s="62"/>
      <c r="B14" s="72" t="s">
        <v>59</v>
      </c>
      <c r="C14" s="72"/>
      <c r="D14" s="72"/>
      <c r="E14" s="72"/>
      <c r="F14" s="72"/>
      <c r="G14" s="63">
        <v>1422555</v>
      </c>
    </row>
    <row r="15" spans="1:12" ht="24.95" customHeight="1" x14ac:dyDescent="0.25">
      <c r="A15" s="58">
        <v>3</v>
      </c>
      <c r="B15" s="73" t="s">
        <v>60</v>
      </c>
      <c r="C15" s="73"/>
      <c r="D15" s="73"/>
      <c r="E15" s="73"/>
      <c r="F15" s="73"/>
      <c r="G15" s="59">
        <v>2358</v>
      </c>
    </row>
    <row r="16" spans="1:12" ht="24.95" customHeight="1" x14ac:dyDescent="0.25">
      <c r="A16" s="62"/>
      <c r="B16" s="72" t="s">
        <v>59</v>
      </c>
      <c r="C16" s="72"/>
      <c r="D16" s="72"/>
      <c r="E16" s="72"/>
      <c r="F16" s="72"/>
      <c r="G16" s="63">
        <v>1026277.61</v>
      </c>
    </row>
    <row r="17" spans="1:7" ht="24.95" customHeight="1" x14ac:dyDescent="0.25">
      <c r="A17" s="58">
        <v>4</v>
      </c>
      <c r="B17" s="60" t="s">
        <v>61</v>
      </c>
      <c r="C17" s="61"/>
      <c r="D17" s="61"/>
      <c r="E17" s="61"/>
      <c r="F17" s="61"/>
      <c r="G17" s="59">
        <v>4058</v>
      </c>
    </row>
    <row r="18" spans="1:7" ht="24.95" customHeight="1" x14ac:dyDescent="0.25">
      <c r="A18" s="58">
        <v>5</v>
      </c>
      <c r="B18" s="73" t="s">
        <v>62</v>
      </c>
      <c r="C18" s="73"/>
      <c r="D18" s="73"/>
      <c r="E18" s="73"/>
      <c r="F18" s="73"/>
      <c r="G18" s="59">
        <v>3701</v>
      </c>
    </row>
    <row r="19" spans="1:7" ht="24.95" customHeight="1" x14ac:dyDescent="0.25">
      <c r="A19" s="58">
        <v>6</v>
      </c>
      <c r="B19" s="73" t="s">
        <v>63</v>
      </c>
      <c r="C19" s="73"/>
      <c r="D19" s="73"/>
      <c r="E19" s="73"/>
      <c r="F19" s="73"/>
      <c r="G19" s="59">
        <v>34226</v>
      </c>
    </row>
    <row r="20" spans="1:7" ht="24.95" customHeight="1" x14ac:dyDescent="0.25">
      <c r="A20" s="58">
        <v>7</v>
      </c>
      <c r="B20" s="60" t="s">
        <v>64</v>
      </c>
      <c r="C20" s="61"/>
      <c r="D20" s="61"/>
      <c r="E20" s="61"/>
      <c r="F20" s="61"/>
      <c r="G20" s="59">
        <v>12533</v>
      </c>
    </row>
    <row r="21" spans="1:7" ht="24.95" customHeight="1" x14ac:dyDescent="0.25">
      <c r="A21" s="74"/>
      <c r="B21" s="72" t="s">
        <v>65</v>
      </c>
      <c r="C21" s="72"/>
      <c r="D21" s="72"/>
      <c r="E21" s="72"/>
      <c r="F21" s="72"/>
      <c r="G21" s="67">
        <v>3143</v>
      </c>
    </row>
    <row r="22" spans="1:7" ht="24.95" customHeight="1" x14ac:dyDescent="0.25">
      <c r="A22" s="75"/>
      <c r="B22" s="72" t="s">
        <v>66</v>
      </c>
      <c r="C22" s="72"/>
      <c r="D22" s="72"/>
      <c r="E22" s="72"/>
      <c r="F22" s="72"/>
      <c r="G22" s="64">
        <v>19</v>
      </c>
    </row>
    <row r="23" spans="1:7" ht="24.95" customHeight="1" x14ac:dyDescent="0.25">
      <c r="A23" s="76"/>
      <c r="B23" s="72" t="s">
        <v>67</v>
      </c>
      <c r="C23" s="72"/>
      <c r="D23" s="72"/>
      <c r="E23" s="72"/>
      <c r="F23" s="72"/>
      <c r="G23" s="65">
        <v>501150.84</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92B3-3BE2-4968-83FE-67672156E3B9}">
  <dimension ref="A1:L23"/>
  <sheetViews>
    <sheetView topLeftCell="A12"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7"/>
      <c r="B1" s="77"/>
      <c r="C1" s="77"/>
      <c r="D1" s="77"/>
      <c r="E1" s="77"/>
      <c r="F1" s="77"/>
      <c r="G1" s="77"/>
      <c r="H1" s="78"/>
      <c r="I1" s="78"/>
      <c r="J1" s="78"/>
      <c r="K1" s="78"/>
      <c r="L1" s="78"/>
    </row>
    <row r="2" spans="1:12" x14ac:dyDescent="0.25">
      <c r="A2" s="77"/>
      <c r="B2" s="77"/>
      <c r="C2" s="77"/>
      <c r="D2" s="77"/>
      <c r="E2" s="77"/>
      <c r="F2" s="77"/>
      <c r="G2" s="77"/>
      <c r="H2" s="78"/>
      <c r="I2" s="78"/>
      <c r="J2" s="78"/>
      <c r="K2" s="78"/>
      <c r="L2" s="78"/>
    </row>
    <row r="3" spans="1:12" x14ac:dyDescent="0.25">
      <c r="A3" s="77"/>
      <c r="B3" s="77"/>
      <c r="C3" s="77"/>
      <c r="D3" s="77"/>
      <c r="E3" s="77"/>
      <c r="F3" s="77"/>
      <c r="G3" s="77"/>
      <c r="H3" s="78"/>
      <c r="I3" s="78"/>
      <c r="J3" s="78"/>
      <c r="K3" s="78"/>
      <c r="L3" s="78"/>
    </row>
    <row r="4" spans="1:12" x14ac:dyDescent="0.25">
      <c r="A4" s="77"/>
      <c r="B4" s="77"/>
      <c r="C4" s="77"/>
      <c r="D4" s="77"/>
      <c r="E4" s="77"/>
      <c r="F4" s="77"/>
      <c r="G4" s="77"/>
      <c r="H4" s="78"/>
      <c r="I4" s="78"/>
      <c r="J4" s="78"/>
      <c r="K4" s="78"/>
      <c r="L4" s="78"/>
    </row>
    <row r="5" spans="1:12" x14ac:dyDescent="0.25">
      <c r="A5" s="77"/>
      <c r="B5" s="77"/>
      <c r="C5" s="77"/>
      <c r="D5" s="77"/>
      <c r="E5" s="77"/>
      <c r="F5" s="77"/>
      <c r="G5" s="77"/>
      <c r="H5" s="78"/>
      <c r="I5" s="78"/>
      <c r="J5" s="78"/>
      <c r="K5" s="78"/>
      <c r="L5" s="78"/>
    </row>
    <row r="6" spans="1:12" x14ac:dyDescent="0.25">
      <c r="A6" s="77"/>
      <c r="B6" s="77"/>
      <c r="C6" s="77"/>
      <c r="D6" s="77"/>
      <c r="E6" s="77"/>
      <c r="F6" s="77"/>
      <c r="G6" s="77"/>
      <c r="H6" s="78"/>
      <c r="I6" s="78"/>
      <c r="J6" s="78"/>
      <c r="K6" s="78"/>
      <c r="L6" s="78"/>
    </row>
    <row r="7" spans="1:12" x14ac:dyDescent="0.25">
      <c r="A7" s="77"/>
      <c r="B7" s="77"/>
      <c r="C7" s="77"/>
      <c r="D7" s="77"/>
      <c r="E7" s="77"/>
      <c r="F7" s="77"/>
      <c r="G7" s="77"/>
      <c r="H7" s="78"/>
      <c r="I7" s="78"/>
      <c r="J7" s="78"/>
      <c r="K7" s="78"/>
      <c r="L7" s="78"/>
    </row>
    <row r="8" spans="1:12" x14ac:dyDescent="0.25">
      <c r="A8" s="77"/>
      <c r="B8" s="77"/>
      <c r="C8" s="77"/>
      <c r="D8" s="77"/>
      <c r="E8" s="77"/>
      <c r="F8" s="77"/>
      <c r="G8" s="77"/>
      <c r="H8" s="78"/>
      <c r="I8" s="78"/>
      <c r="J8" s="78"/>
      <c r="K8" s="78"/>
      <c r="L8" s="78"/>
    </row>
    <row r="9" spans="1:12" x14ac:dyDescent="0.25">
      <c r="A9" s="77"/>
      <c r="B9" s="77"/>
      <c r="C9" s="77"/>
      <c r="D9" s="77"/>
      <c r="E9" s="77"/>
      <c r="F9" s="77"/>
      <c r="G9" s="77"/>
      <c r="H9" s="78"/>
      <c r="I9" s="78"/>
      <c r="J9" s="78"/>
      <c r="K9" s="78"/>
      <c r="L9" s="78"/>
    </row>
    <row r="10" spans="1:12" ht="14.1" customHeight="1" x14ac:dyDescent="0.25">
      <c r="A10" s="77"/>
      <c r="B10" s="77"/>
      <c r="C10" s="77"/>
      <c r="D10" s="77"/>
      <c r="E10" s="77"/>
      <c r="F10" s="77"/>
      <c r="G10" s="77"/>
      <c r="H10" s="78"/>
      <c r="I10" s="78"/>
      <c r="J10" s="78"/>
      <c r="K10" s="78"/>
      <c r="L10" s="78"/>
    </row>
    <row r="11" spans="1:12" ht="24.95" customHeight="1" x14ac:dyDescent="0.25">
      <c r="A11" s="79"/>
      <c r="B11" s="79"/>
      <c r="C11" s="79"/>
      <c r="D11" s="79"/>
      <c r="E11" s="79"/>
      <c r="F11" s="79"/>
      <c r="G11" s="57" t="s">
        <v>56</v>
      </c>
    </row>
    <row r="12" spans="1:12" ht="24.95" customHeight="1" x14ac:dyDescent="0.25">
      <c r="A12" s="58">
        <v>1</v>
      </c>
      <c r="B12" s="73" t="s">
        <v>57</v>
      </c>
      <c r="C12" s="73"/>
      <c r="D12" s="73"/>
      <c r="E12" s="73"/>
      <c r="F12" s="73"/>
      <c r="G12" s="59">
        <v>421642</v>
      </c>
    </row>
    <row r="13" spans="1:12" ht="24.95" customHeight="1" x14ac:dyDescent="0.25">
      <c r="A13" s="58">
        <v>2</v>
      </c>
      <c r="B13" s="60" t="s">
        <v>58</v>
      </c>
      <c r="C13" s="61"/>
      <c r="D13" s="61"/>
      <c r="E13" s="61"/>
      <c r="F13" s="61"/>
      <c r="G13" s="59">
        <v>14173</v>
      </c>
    </row>
    <row r="14" spans="1:12" ht="24.95" customHeight="1" x14ac:dyDescent="0.25">
      <c r="A14" s="62"/>
      <c r="B14" s="72" t="s">
        <v>59</v>
      </c>
      <c r="C14" s="72"/>
      <c r="D14" s="72"/>
      <c r="E14" s="72"/>
      <c r="F14" s="72"/>
      <c r="G14" s="63">
        <v>1475989</v>
      </c>
    </row>
    <row r="15" spans="1:12" ht="24.95" customHeight="1" x14ac:dyDescent="0.25">
      <c r="A15" s="58">
        <v>3</v>
      </c>
      <c r="B15" s="73" t="s">
        <v>60</v>
      </c>
      <c r="C15" s="73"/>
      <c r="D15" s="73"/>
      <c r="E15" s="73"/>
      <c r="F15" s="73"/>
      <c r="G15" s="59">
        <v>2523</v>
      </c>
    </row>
    <row r="16" spans="1:12" ht="24.95" customHeight="1" x14ac:dyDescent="0.25">
      <c r="A16" s="62"/>
      <c r="B16" s="72" t="s">
        <v>59</v>
      </c>
      <c r="C16" s="72"/>
      <c r="D16" s="72"/>
      <c r="E16" s="72"/>
      <c r="F16" s="72"/>
      <c r="G16" s="63">
        <v>1074647.25</v>
      </c>
    </row>
    <row r="17" spans="1:7" ht="24.95" customHeight="1" x14ac:dyDescent="0.25">
      <c r="A17" s="58">
        <v>4</v>
      </c>
      <c r="B17" s="60" t="s">
        <v>61</v>
      </c>
      <c r="C17" s="61"/>
      <c r="D17" s="61"/>
      <c r="E17" s="61"/>
      <c r="F17" s="61"/>
      <c r="G17" s="59">
        <v>3155</v>
      </c>
    </row>
    <row r="18" spans="1:7" ht="24.95" customHeight="1" x14ac:dyDescent="0.25">
      <c r="A18" s="58">
        <v>5</v>
      </c>
      <c r="B18" s="73" t="s">
        <v>62</v>
      </c>
      <c r="C18" s="73"/>
      <c r="D18" s="73"/>
      <c r="E18" s="73"/>
      <c r="F18" s="73"/>
      <c r="G18" s="59">
        <v>2680</v>
      </c>
    </row>
    <row r="19" spans="1:7" ht="24.95" customHeight="1" x14ac:dyDescent="0.25">
      <c r="A19" s="58">
        <v>6</v>
      </c>
      <c r="B19" s="73" t="s">
        <v>63</v>
      </c>
      <c r="C19" s="73"/>
      <c r="D19" s="73"/>
      <c r="E19" s="73"/>
      <c r="F19" s="73"/>
      <c r="G19" s="59">
        <v>43730</v>
      </c>
    </row>
    <row r="20" spans="1:7" ht="24.95" customHeight="1" x14ac:dyDescent="0.25">
      <c r="A20" s="58">
        <v>7</v>
      </c>
      <c r="B20" s="60" t="s">
        <v>64</v>
      </c>
      <c r="C20" s="61"/>
      <c r="D20" s="61"/>
      <c r="E20" s="61"/>
      <c r="F20" s="61"/>
      <c r="G20" s="59">
        <v>5420</v>
      </c>
    </row>
    <row r="21" spans="1:7" ht="24.95" customHeight="1" x14ac:dyDescent="0.25">
      <c r="A21" s="74"/>
      <c r="B21" s="72" t="s">
        <v>65</v>
      </c>
      <c r="C21" s="72"/>
      <c r="D21" s="72"/>
      <c r="E21" s="72"/>
      <c r="F21" s="72"/>
      <c r="G21" s="67">
        <v>1194</v>
      </c>
    </row>
    <row r="22" spans="1:7" ht="24.95" customHeight="1" x14ac:dyDescent="0.25">
      <c r="A22" s="75"/>
      <c r="B22" s="72" t="s">
        <v>66</v>
      </c>
      <c r="C22" s="72"/>
      <c r="D22" s="72"/>
      <c r="E22" s="72"/>
      <c r="F22" s="72"/>
      <c r="G22" s="64">
        <v>61</v>
      </c>
    </row>
    <row r="23" spans="1:7" ht="24.95" customHeight="1" x14ac:dyDescent="0.25">
      <c r="A23" s="76"/>
      <c r="B23" s="72" t="s">
        <v>67</v>
      </c>
      <c r="C23" s="72"/>
      <c r="D23" s="72"/>
      <c r="E23" s="72"/>
      <c r="F23" s="72"/>
      <c r="G23" s="65">
        <v>353265.63</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B8211-F5E1-43A1-BE0E-8B39805D9189}">
  <dimension ref="A1:L23"/>
  <sheetViews>
    <sheetView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7"/>
      <c r="B1" s="77"/>
      <c r="C1" s="77"/>
      <c r="D1" s="77"/>
      <c r="E1" s="77"/>
      <c r="F1" s="77"/>
      <c r="G1" s="77"/>
      <c r="H1" s="78"/>
      <c r="I1" s="78"/>
      <c r="J1" s="78"/>
      <c r="K1" s="78"/>
      <c r="L1" s="78"/>
    </row>
    <row r="2" spans="1:12" x14ac:dyDescent="0.25">
      <c r="A2" s="77"/>
      <c r="B2" s="77"/>
      <c r="C2" s="77"/>
      <c r="D2" s="77"/>
      <c r="E2" s="77"/>
      <c r="F2" s="77"/>
      <c r="G2" s="77"/>
      <c r="H2" s="78"/>
      <c r="I2" s="78"/>
      <c r="J2" s="78"/>
      <c r="K2" s="78"/>
      <c r="L2" s="78"/>
    </row>
    <row r="3" spans="1:12" x14ac:dyDescent="0.25">
      <c r="A3" s="77"/>
      <c r="B3" s="77"/>
      <c r="C3" s="77"/>
      <c r="D3" s="77"/>
      <c r="E3" s="77"/>
      <c r="F3" s="77"/>
      <c r="G3" s="77"/>
      <c r="H3" s="78"/>
      <c r="I3" s="78"/>
      <c r="J3" s="78"/>
      <c r="K3" s="78"/>
      <c r="L3" s="78"/>
    </row>
    <row r="4" spans="1:12" x14ac:dyDescent="0.25">
      <c r="A4" s="77"/>
      <c r="B4" s="77"/>
      <c r="C4" s="77"/>
      <c r="D4" s="77"/>
      <c r="E4" s="77"/>
      <c r="F4" s="77"/>
      <c r="G4" s="77"/>
      <c r="H4" s="78"/>
      <c r="I4" s="78"/>
      <c r="J4" s="78"/>
      <c r="K4" s="78"/>
      <c r="L4" s="78"/>
    </row>
    <row r="5" spans="1:12" x14ac:dyDescent="0.25">
      <c r="A5" s="77"/>
      <c r="B5" s="77"/>
      <c r="C5" s="77"/>
      <c r="D5" s="77"/>
      <c r="E5" s="77"/>
      <c r="F5" s="77"/>
      <c r="G5" s="77"/>
      <c r="H5" s="78"/>
      <c r="I5" s="78"/>
      <c r="J5" s="78"/>
      <c r="K5" s="78"/>
      <c r="L5" s="78"/>
    </row>
    <row r="6" spans="1:12" x14ac:dyDescent="0.25">
      <c r="A6" s="77"/>
      <c r="B6" s="77"/>
      <c r="C6" s="77"/>
      <c r="D6" s="77"/>
      <c r="E6" s="77"/>
      <c r="F6" s="77"/>
      <c r="G6" s="77"/>
      <c r="H6" s="78"/>
      <c r="I6" s="78"/>
      <c r="J6" s="78"/>
      <c r="K6" s="78"/>
      <c r="L6" s="78"/>
    </row>
    <row r="7" spans="1:12" x14ac:dyDescent="0.25">
      <c r="A7" s="77"/>
      <c r="B7" s="77"/>
      <c r="C7" s="77"/>
      <c r="D7" s="77"/>
      <c r="E7" s="77"/>
      <c r="F7" s="77"/>
      <c r="G7" s="77"/>
      <c r="H7" s="78"/>
      <c r="I7" s="78"/>
      <c r="J7" s="78"/>
      <c r="K7" s="78"/>
      <c r="L7" s="78"/>
    </row>
    <row r="8" spans="1:12" x14ac:dyDescent="0.25">
      <c r="A8" s="77"/>
      <c r="B8" s="77"/>
      <c r="C8" s="77"/>
      <c r="D8" s="77"/>
      <c r="E8" s="77"/>
      <c r="F8" s="77"/>
      <c r="G8" s="77"/>
      <c r="H8" s="78"/>
      <c r="I8" s="78"/>
      <c r="J8" s="78"/>
      <c r="K8" s="78"/>
      <c r="L8" s="78"/>
    </row>
    <row r="9" spans="1:12" x14ac:dyDescent="0.25">
      <c r="A9" s="77"/>
      <c r="B9" s="77"/>
      <c r="C9" s="77"/>
      <c r="D9" s="77"/>
      <c r="E9" s="77"/>
      <c r="F9" s="77"/>
      <c r="G9" s="77"/>
      <c r="H9" s="78"/>
      <c r="I9" s="78"/>
      <c r="J9" s="78"/>
      <c r="K9" s="78"/>
      <c r="L9" s="78"/>
    </row>
    <row r="10" spans="1:12" ht="14.1" customHeight="1" x14ac:dyDescent="0.25">
      <c r="A10" s="77"/>
      <c r="B10" s="77"/>
      <c r="C10" s="77"/>
      <c r="D10" s="77"/>
      <c r="E10" s="77"/>
      <c r="F10" s="77"/>
      <c r="G10" s="77"/>
      <c r="H10" s="78"/>
      <c r="I10" s="78"/>
      <c r="J10" s="78"/>
      <c r="K10" s="78"/>
      <c r="L10" s="78"/>
    </row>
    <row r="11" spans="1:12" ht="24.95" customHeight="1" x14ac:dyDescent="0.25">
      <c r="A11" s="79"/>
      <c r="B11" s="79"/>
      <c r="C11" s="79"/>
      <c r="D11" s="79"/>
      <c r="E11" s="79"/>
      <c r="F11" s="79"/>
      <c r="G11" s="57" t="s">
        <v>56</v>
      </c>
    </row>
    <row r="12" spans="1:12" ht="24.95" customHeight="1" x14ac:dyDescent="0.25">
      <c r="A12" s="58">
        <v>1</v>
      </c>
      <c r="B12" s="73" t="s">
        <v>57</v>
      </c>
      <c r="C12" s="73"/>
      <c r="D12" s="73"/>
      <c r="E12" s="73"/>
      <c r="F12" s="73"/>
      <c r="G12" s="59">
        <v>421575</v>
      </c>
    </row>
    <row r="13" spans="1:12" ht="24.95" customHeight="1" x14ac:dyDescent="0.25">
      <c r="A13" s="58">
        <v>2</v>
      </c>
      <c r="B13" s="60" t="s">
        <v>58</v>
      </c>
      <c r="C13" s="61"/>
      <c r="D13" s="61"/>
      <c r="E13" s="61"/>
      <c r="F13" s="61"/>
      <c r="G13" s="59">
        <v>11775</v>
      </c>
    </row>
    <row r="14" spans="1:12" ht="24.95" customHeight="1" x14ac:dyDescent="0.25">
      <c r="A14" s="62"/>
      <c r="B14" s="72" t="s">
        <v>59</v>
      </c>
      <c r="C14" s="72"/>
      <c r="D14" s="72"/>
      <c r="E14" s="72"/>
      <c r="F14" s="72"/>
      <c r="G14" s="63">
        <v>1867601.45</v>
      </c>
    </row>
    <row r="15" spans="1:12" ht="24.95" customHeight="1" x14ac:dyDescent="0.25">
      <c r="A15" s="58">
        <v>3</v>
      </c>
      <c r="B15" s="73" t="s">
        <v>60</v>
      </c>
      <c r="C15" s="73"/>
      <c r="D15" s="73"/>
      <c r="E15" s="73"/>
      <c r="F15" s="73"/>
      <c r="G15" s="59">
        <v>2522</v>
      </c>
    </row>
    <row r="16" spans="1:12" ht="24.95" customHeight="1" x14ac:dyDescent="0.25">
      <c r="A16" s="62"/>
      <c r="B16" s="72" t="s">
        <v>59</v>
      </c>
      <c r="C16" s="72"/>
      <c r="D16" s="72"/>
      <c r="E16" s="72"/>
      <c r="F16" s="72"/>
      <c r="G16" s="63">
        <v>1067936.25</v>
      </c>
    </row>
    <row r="17" spans="1:7" ht="24.95" customHeight="1" x14ac:dyDescent="0.25">
      <c r="A17" s="58">
        <v>4</v>
      </c>
      <c r="B17" s="60" t="s">
        <v>61</v>
      </c>
      <c r="C17" s="61"/>
      <c r="D17" s="61"/>
      <c r="E17" s="61"/>
      <c r="F17" s="61"/>
      <c r="G17" s="59">
        <v>3386</v>
      </c>
    </row>
    <row r="18" spans="1:7" ht="24.95" customHeight="1" x14ac:dyDescent="0.25">
      <c r="A18" s="58">
        <v>5</v>
      </c>
      <c r="B18" s="73" t="s">
        <v>62</v>
      </c>
      <c r="C18" s="73"/>
      <c r="D18" s="73"/>
      <c r="E18" s="73"/>
      <c r="F18" s="73"/>
      <c r="G18" s="59">
        <v>3485</v>
      </c>
    </row>
    <row r="19" spans="1:7" ht="24.95" customHeight="1" x14ac:dyDescent="0.25">
      <c r="A19" s="58">
        <v>6</v>
      </c>
      <c r="B19" s="73" t="s">
        <v>63</v>
      </c>
      <c r="C19" s="73"/>
      <c r="D19" s="73"/>
      <c r="E19" s="73"/>
      <c r="F19" s="73"/>
      <c r="G19" s="59">
        <v>42491</v>
      </c>
    </row>
    <row r="20" spans="1:7" ht="24.95" customHeight="1" x14ac:dyDescent="0.25">
      <c r="A20" s="58">
        <v>7</v>
      </c>
      <c r="B20" s="60" t="s">
        <v>64</v>
      </c>
      <c r="C20" s="61"/>
      <c r="D20" s="61"/>
      <c r="E20" s="61"/>
      <c r="F20" s="61"/>
      <c r="G20" s="59">
        <v>1895</v>
      </c>
    </row>
    <row r="21" spans="1:7" ht="24.95" customHeight="1" x14ac:dyDescent="0.25">
      <c r="A21" s="74"/>
      <c r="B21" s="72" t="s">
        <v>65</v>
      </c>
      <c r="C21" s="72"/>
      <c r="D21" s="72"/>
      <c r="E21" s="72"/>
      <c r="F21" s="72"/>
      <c r="G21" s="67">
        <v>1694</v>
      </c>
    </row>
    <row r="22" spans="1:7" ht="24.95" customHeight="1" x14ac:dyDescent="0.25">
      <c r="A22" s="75"/>
      <c r="B22" s="72" t="s">
        <v>66</v>
      </c>
      <c r="C22" s="72"/>
      <c r="D22" s="72"/>
      <c r="E22" s="72"/>
      <c r="F22" s="72"/>
      <c r="G22" s="64">
        <v>27</v>
      </c>
    </row>
    <row r="23" spans="1:7" ht="24.95" customHeight="1" x14ac:dyDescent="0.25">
      <c r="A23" s="76"/>
      <c r="B23" s="72" t="s">
        <v>67</v>
      </c>
      <c r="C23" s="72"/>
      <c r="D23" s="72"/>
      <c r="E23" s="72"/>
      <c r="F23" s="72"/>
      <c r="G23" s="65">
        <v>143832.94</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December</vt:lpstr>
      <vt:lpstr>I&amp;M January</vt:lpstr>
      <vt:lpstr>I&amp;M February</vt:lpstr>
      <vt:lpstr>NIPSCO</vt:lpstr>
      <vt:lpstr>'I&amp;M December'!Print_Area</vt:lpstr>
      <vt:lpstr>'I&amp;M February'!Print_Area</vt:lpstr>
      <vt:lpstr>'I&amp;M January'!Print_Area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2024-05-01T13:15:28Z</dcterms:modified>
  <cp:category/>
  <cp:contentStatus/>
</cp:coreProperties>
</file>