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'Sheet1'!$B$16:$B$74</definedName>
    <definedName name="_xlnm.Print_Area" localSheetId="1">'Sheet1'!$B$1:$S$79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6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5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6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6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6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6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6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6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6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6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<sst xmlns="http://schemas.openxmlformats.org/spreadsheetml/2006/main" count="180" uniqueCount="128">
  <si>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</si>
  <si>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</si>
  <si>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</si>
  <si>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</si>
  <si>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</si>
  <si>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</si>
  <si>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</si>
  <si>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</si>
  <si>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</si>
  <si>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</si>
  <si>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</si>
  <si>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</si>
  <si>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</si>
  <si>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</si>
  <si>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</si>
  <si>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</si>
  <si>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</si>
  <si>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</si>
  <si>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</si>
  <si>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</si>
  <si>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</si>
  <si>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</si>
  <si>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</si>
  <si>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</si>
  <si>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</si>
  <si>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</si>
  <si>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</si>
  <si>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</si>
  <si>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</si>
  <si>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</si>
  <si>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</si>
  <si>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</si>
  <si>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</si>
  <si>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</si>
  <si>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</si>
  <si>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</si>
  <si>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</si>
  <si>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</si>
  <si>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>Back Orders</t>
  </si>
  <si>
    <t>Plans ordered after the letting date maybe suject to a cost increase.</t>
  </si>
  <si>
    <t>If plans need to be reproduced then each sheet will cost and additional .50 cents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</si>
  <si>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</si>
  <si>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</si>
  <si>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</si>
  <si>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</si>
  <si>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</si>
  <si>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</si>
  <si>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</si>
  <si>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</si>
  <si>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</si>
  <si>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</si>
  <si>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</si>
  <si>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R-27200-A</t>
  </si>
  <si>
    <t>BA CB</t>
  </si>
  <si>
    <t>R-27832-B</t>
  </si>
  <si>
    <t>CB DB</t>
  </si>
  <si>
    <t>R-27848-A</t>
  </si>
  <si>
    <t>EO</t>
  </si>
  <si>
    <t>R-28107</t>
  </si>
  <si>
    <t>EA</t>
  </si>
  <si>
    <t>R-28259-A</t>
  </si>
  <si>
    <t>AB CB</t>
  </si>
  <si>
    <t>R-28284-B</t>
  </si>
  <si>
    <t>R-28401-C</t>
  </si>
  <si>
    <t>R-28524-A</t>
  </si>
  <si>
    <t>R-28698-A</t>
  </si>
  <si>
    <t xml:space="preserve">BA  </t>
  </si>
  <si>
    <t>R-28699-A</t>
  </si>
  <si>
    <t>R-28718-A</t>
  </si>
  <si>
    <t>R-28722-A</t>
  </si>
  <si>
    <t>R-28743-A</t>
  </si>
  <si>
    <t>DA</t>
  </si>
  <si>
    <t>R-28781-A</t>
  </si>
  <si>
    <t>CB ET</t>
  </si>
  <si>
    <t>R-28838-A</t>
  </si>
  <si>
    <t>0225</t>
  </si>
  <si>
    <t>R-28840</t>
  </si>
  <si>
    <t>AB EQ</t>
  </si>
  <si>
    <t>RS-27328-B</t>
  </si>
  <si>
    <t>BA</t>
  </si>
  <si>
    <t>RS-27549-A</t>
  </si>
  <si>
    <t>RS-28211-A</t>
  </si>
  <si>
    <t>RS-28225-B</t>
  </si>
  <si>
    <t>RS-28231-B</t>
  </si>
  <si>
    <t>RS-28632-A</t>
  </si>
  <si>
    <t>RS-28633-A</t>
  </si>
  <si>
    <t>RS-28763-A</t>
  </si>
  <si>
    <t>RS-28764-A</t>
  </si>
  <si>
    <t>RS-28776-A</t>
  </si>
  <si>
    <t>B-25861-B</t>
  </si>
  <si>
    <t>B-27171-A</t>
  </si>
  <si>
    <t>DC</t>
  </si>
  <si>
    <t>B-28152-B</t>
  </si>
  <si>
    <t>B-28434-A</t>
  </si>
  <si>
    <t>B-28548-A</t>
  </si>
  <si>
    <t>B-28563-A</t>
  </si>
  <si>
    <t>DA 0101</t>
  </si>
  <si>
    <t>DA 0103</t>
  </si>
  <si>
    <t>EA 0048</t>
  </si>
  <si>
    <t>B-28568-B</t>
  </si>
  <si>
    <t>EM 0998</t>
  </si>
  <si>
    <t>B-28583-A</t>
  </si>
  <si>
    <t>B-28642-A</t>
  </si>
  <si>
    <t>B-28845-A</t>
  </si>
  <si>
    <t>DB</t>
  </si>
  <si>
    <t>M-28662-A</t>
  </si>
  <si>
    <t>AB BA EQ</t>
  </si>
  <si>
    <t>M-28684-A</t>
  </si>
  <si>
    <t>BA EF</t>
  </si>
  <si>
    <t>M-28714-A</t>
  </si>
  <si>
    <t>M-28745-A</t>
  </si>
  <si>
    <t>M-28824-A</t>
  </si>
  <si>
    <t>EK</t>
  </si>
  <si>
    <t>T-27660-A</t>
  </si>
  <si>
    <t>EG</t>
  </si>
  <si>
    <t>T-27661-A</t>
  </si>
  <si>
    <t>T-28043-C</t>
  </si>
  <si>
    <t>T-28088-A</t>
  </si>
  <si>
    <t>T-28089-A</t>
  </si>
  <si>
    <t>T-28340-B</t>
  </si>
  <si>
    <t>T-28374-A</t>
  </si>
  <si>
    <t>T-28382-A</t>
  </si>
  <si>
    <t>ED 0300</t>
  </si>
  <si>
    <t>T-28543-A</t>
  </si>
  <si>
    <t>T-28581-A</t>
  </si>
  <si>
    <t xml:space="preserve">ED  </t>
  </si>
  <si>
    <t>T-28810-A</t>
  </si>
  <si>
    <t>EG 0320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</si>
</sst>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49" fontId="21" fillId="0" borderId="9" xfId="21" applyNumberFormat="1" applyFont="1" applyFill="1" applyBorder="1" applyAlignment="1">
      <alignment horizontal="left" wrapText="1"/>
      <protection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9" fontId="3" fillId="0" borderId="16" xfId="0" applyNumberFormat="1" applyFont="1" applyFill="1" applyBorder="1" applyAlignment="1" applyProtection="1">
      <alignment vertical="center"/>
      <protection locked="0"/>
    </xf>
    <xf numFmtId="169" fontId="0" fillId="0" borderId="16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4" t="s">
        <v>44</v>
      </c>
      <c r="C1" s="54"/>
      <c r="D1" s="54"/>
      <c r="E1" s="54"/>
      <c r="F1" s="54"/>
      <c r="G1" s="54"/>
      <c r="H1" s="54"/>
      <c r="I1" s="54"/>
    </row>
    <row r="2" spans="2:9" ht="25.5" customHeight="1">
      <c r="B2" s="59" t="s">
        <v>50</v>
      </c>
      <c r="C2" s="59"/>
      <c r="D2" s="59"/>
      <c r="E2" s="59"/>
      <c r="F2" s="59"/>
      <c r="G2" s="59"/>
      <c r="H2" s="59"/>
      <c r="I2" s="59"/>
    </row>
    <row r="3" spans="2:9" ht="16.5" customHeight="1">
      <c r="B3" s="59"/>
      <c r="C3" s="59"/>
      <c r="D3" s="59"/>
      <c r="E3" s="59"/>
      <c r="F3" s="59"/>
      <c r="G3" s="59"/>
      <c r="H3" s="59"/>
      <c r="I3" s="59"/>
    </row>
    <row r="4" ht="16.5" customHeight="1">
      <c r="B4" s="35"/>
    </row>
    <row r="5" spans="2:9" ht="16.5" customHeight="1">
      <c r="B5" s="58" t="s">
        <v>51</v>
      </c>
      <c r="C5" s="58"/>
      <c r="D5" s="58"/>
      <c r="E5" s="58"/>
      <c r="F5" s="58"/>
      <c r="G5" s="58"/>
      <c r="H5" s="58"/>
      <c r="I5" s="58"/>
    </row>
    <row r="6" spans="2:3" ht="16.5" customHeight="1">
      <c r="B6" s="35"/>
      <c r="C6" s="37"/>
    </row>
    <row r="7" spans="2:7" ht="21" customHeight="1">
      <c r="B7" s="47" t="s">
        <v>2</v>
      </c>
      <c r="C7" s="55"/>
      <c r="D7" s="55"/>
      <c r="E7" s="55"/>
      <c r="F7" s="55"/>
      <c r="G7" s="55"/>
    </row>
    <row r="8" spans="2:7" ht="25.5" customHeight="1">
      <c r="B8" s="47" t="s">
        <v>48</v>
      </c>
      <c r="C8" s="56"/>
      <c r="D8" s="56"/>
      <c r="E8" s="56"/>
      <c r="F8" s="56"/>
      <c r="G8" s="56"/>
    </row>
    <row r="9" ht="15.75" customHeight="1">
      <c r="B9" s="35"/>
    </row>
    <row r="10" spans="2:7" ht="15.75">
      <c r="B10" s="50" t="s">
        <v>49</v>
      </c>
      <c r="C10" s="60"/>
      <c r="D10" s="60"/>
      <c r="E10" s="60"/>
      <c r="F10" s="60"/>
      <c r="G10" s="60"/>
    </row>
    <row r="12" spans="2:7" ht="18" customHeight="1">
      <c r="B12" s="50" t="s">
        <v>47</v>
      </c>
      <c r="C12" s="60"/>
      <c r="D12" s="60"/>
      <c r="E12" s="60"/>
      <c r="F12" s="60"/>
      <c r="G12" s="60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45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7" t="s">
        <v>46</v>
      </c>
      <c r="F26" s="57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79"/>
  <sheetViews>
    <sheetView showGridLines="0" tabSelected="1" workbookViewId="0" topLeftCell="A1">
      <selection activeCell="V24" sqref="V24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89" t="s">
        <v>0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13"/>
      <c r="R1" s="13"/>
      <c r="S1" s="13"/>
    </row>
    <row r="2" spans="3:19" ht="15.75">
      <c r="C2" s="89" t="s">
        <v>1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13"/>
      <c r="R2" s="13"/>
      <c r="S2" s="13"/>
    </row>
    <row r="3" spans="3:19" ht="15.75">
      <c r="C3" s="72" t="s">
        <v>3</v>
      </c>
      <c r="D3" s="72"/>
      <c r="E3" s="15"/>
      <c r="F3" s="91"/>
      <c r="G3" s="91"/>
      <c r="H3" s="91"/>
      <c r="I3" s="91"/>
      <c r="J3" s="91"/>
      <c r="K3" s="91"/>
      <c r="L3" s="91"/>
      <c r="M3" s="91"/>
      <c r="N3" s="14"/>
      <c r="O3" s="14"/>
      <c r="P3" s="14"/>
      <c r="Q3" s="16"/>
      <c r="R3" s="16"/>
      <c r="S3" s="16"/>
    </row>
    <row r="4" spans="3:19" ht="15.75">
      <c r="C4" s="72" t="s">
        <v>2</v>
      </c>
      <c r="D4" s="72"/>
      <c r="E4" s="15"/>
      <c r="F4" s="91"/>
      <c r="G4" s="91"/>
      <c r="H4" s="91"/>
      <c r="I4" s="91"/>
      <c r="J4" s="91"/>
      <c r="K4" s="91"/>
      <c r="L4" s="91"/>
      <c r="M4" s="91"/>
      <c r="N4" s="14"/>
      <c r="O4" s="14"/>
      <c r="P4" s="14"/>
      <c r="Q4" s="16"/>
      <c r="R4" s="16"/>
      <c r="S4" s="16"/>
    </row>
    <row r="5" spans="3:19" ht="15.75">
      <c r="C5" s="72" t="s">
        <v>34</v>
      </c>
      <c r="D5" s="73"/>
      <c r="E5" s="73"/>
      <c r="F5" s="73"/>
      <c r="G5" s="73"/>
      <c r="H5" s="74"/>
      <c r="I5" s="70"/>
      <c r="J5" s="71"/>
      <c r="K5" s="71"/>
      <c r="L5" s="71"/>
      <c r="M5" s="71"/>
      <c r="N5" s="71"/>
      <c r="O5" s="71"/>
      <c r="P5" s="71"/>
      <c r="Q5" s="16"/>
      <c r="R5" s="16"/>
      <c r="S5" s="16"/>
    </row>
    <row r="6" spans="3:19" ht="15.75">
      <c r="C6" s="17" t="s">
        <v>4</v>
      </c>
      <c r="D6" s="78"/>
      <c r="E6" s="78"/>
      <c r="F6" s="78"/>
      <c r="G6" s="78"/>
      <c r="H6" s="78"/>
      <c r="I6" s="14" t="s">
        <v>5</v>
      </c>
      <c r="J6" s="78"/>
      <c r="K6" s="78"/>
      <c r="L6" s="92" t="s">
        <v>6</v>
      </c>
      <c r="M6" s="92"/>
      <c r="N6" s="78"/>
      <c r="O6" s="78"/>
      <c r="P6" s="78"/>
      <c r="Q6" s="16"/>
      <c r="R6" s="16"/>
      <c r="S6" s="16"/>
    </row>
    <row r="7" spans="3:19" ht="15.75">
      <c r="C7" s="14" t="s">
        <v>14</v>
      </c>
      <c r="D7" s="14"/>
      <c r="E7" s="14"/>
      <c r="F7" s="42"/>
      <c r="G7" s="86"/>
      <c r="H7" s="87"/>
      <c r="I7" s="87"/>
      <c r="J7" s="87"/>
      <c r="K7" s="87"/>
      <c r="L7" s="87"/>
      <c r="M7" s="84" t="s">
        <v>25</v>
      </c>
      <c r="N7" s="85"/>
      <c r="O7" s="85"/>
      <c r="P7" s="85"/>
      <c r="Q7" s="9"/>
      <c r="R7" s="9"/>
      <c r="S7" s="9"/>
    </row>
    <row r="8" spans="3:19" ht="15.75">
      <c r="C8" s="14" t="s">
        <v>15</v>
      </c>
      <c r="D8" s="14"/>
      <c r="E8" s="14"/>
      <c r="F8" s="75"/>
      <c r="G8" s="75"/>
      <c r="H8" s="75"/>
      <c r="I8" s="75"/>
      <c r="J8" s="75"/>
      <c r="K8" s="75"/>
      <c r="L8" s="75"/>
      <c r="M8" s="85"/>
      <c r="N8" s="85"/>
      <c r="O8" s="85"/>
      <c r="P8" s="85"/>
      <c r="Q8" s="10"/>
      <c r="R8" s="10"/>
      <c r="S8" s="10"/>
    </row>
    <row r="9" spans="3:19" ht="15.75">
      <c r="C9" s="14" t="s">
        <v>16</v>
      </c>
      <c r="D9" s="14"/>
      <c r="E9" s="14"/>
      <c r="F9" s="75"/>
      <c r="G9" s="76"/>
      <c r="H9" s="76"/>
      <c r="I9" s="76"/>
      <c r="J9" s="76"/>
      <c r="K9" s="76"/>
      <c r="L9" s="76"/>
      <c r="M9" s="85"/>
      <c r="N9" s="85"/>
      <c r="O9" s="85"/>
      <c r="P9" s="85"/>
      <c r="Q9" s="10"/>
      <c r="R9" s="10"/>
      <c r="S9" s="10"/>
    </row>
    <row r="10" spans="3:19" ht="15.75">
      <c r="C10" s="14" t="s">
        <v>32</v>
      </c>
      <c r="D10" s="14"/>
      <c r="E10" s="14"/>
      <c r="F10" s="77"/>
      <c r="G10" s="77"/>
      <c r="H10" s="77"/>
      <c r="I10" s="77"/>
      <c r="J10" s="77"/>
      <c r="K10" s="77"/>
      <c r="L10" s="77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7"/>
      <c r="G11" s="88"/>
      <c r="H11" s="88"/>
      <c r="I11" s="88"/>
      <c r="J11" s="88"/>
      <c r="K11" s="88"/>
      <c r="L11" s="88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3" t="s">
        <v>26</v>
      </c>
      <c r="B13" s="20"/>
      <c r="C13" s="102" t="s">
        <v>17</v>
      </c>
      <c r="D13" s="103"/>
      <c r="E13" s="95" t="s">
        <v>27</v>
      </c>
      <c r="F13" s="64" t="s">
        <v>36</v>
      </c>
      <c r="G13" s="79"/>
      <c r="H13" s="64" t="s">
        <v>24</v>
      </c>
      <c r="I13" s="79"/>
      <c r="J13" s="64" t="s">
        <v>20</v>
      </c>
      <c r="K13" s="79"/>
      <c r="L13" s="64" t="s">
        <v>21</v>
      </c>
      <c r="M13" s="79"/>
      <c r="N13" s="64" t="s">
        <v>22</v>
      </c>
      <c r="O13" s="79"/>
      <c r="P13" s="64" t="s">
        <v>23</v>
      </c>
      <c r="Q13" s="65"/>
      <c r="R13" s="7"/>
      <c r="S13" s="61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4"/>
      <c r="B14" s="8"/>
      <c r="C14" s="100">
        <v>38917</v>
      </c>
      <c r="D14" s="101"/>
      <c r="E14" s="96"/>
      <c r="F14" s="80"/>
      <c r="G14" s="81"/>
      <c r="H14" s="80"/>
      <c r="I14" s="81"/>
      <c r="J14" s="80"/>
      <c r="K14" s="81"/>
      <c r="L14" s="80"/>
      <c r="M14" s="81"/>
      <c r="N14" s="80"/>
      <c r="O14" s="81"/>
      <c r="P14" s="66"/>
      <c r="Q14" s="67"/>
      <c r="R14" s="1"/>
      <c r="S14" s="62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4"/>
      <c r="B15" s="5"/>
      <c r="C15" s="98" t="s">
        <v>33</v>
      </c>
      <c r="D15" s="99"/>
      <c r="E15" s="96"/>
      <c r="F15" s="82"/>
      <c r="G15" s="83"/>
      <c r="H15" s="82"/>
      <c r="I15" s="83"/>
      <c r="J15" s="82"/>
      <c r="K15" s="83"/>
      <c r="L15" s="82"/>
      <c r="M15" s="83"/>
      <c r="N15" s="82"/>
      <c r="O15" s="83"/>
      <c r="P15" s="68"/>
      <c r="Q15" s="69"/>
      <c r="R15" s="6"/>
      <c r="S15" s="63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97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4">
        <v>141</v>
      </c>
      <c r="D17" s="44" t="s">
        <v>52</v>
      </c>
      <c r="E17" s="44" t="s">
        <v>53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>
        <v>4.4</v>
      </c>
      <c r="L17" s="25"/>
      <c r="M17" s="24"/>
      <c r="N17" s="25"/>
      <c r="O17" s="24"/>
      <c r="P17" s="25"/>
      <c r="Q17" s="24"/>
      <c r="R17" s="26">
        <f>IF(B17="",0,F17+H17+J17+L17+N17+P17)</f>
        <v>0</v>
      </c>
      <c r="S17" s="24">
        <f>IF(R17=0,"",F17*G17+H17*I17+J17*K17+L17*M17+N17*O17+P17*Q17)</f>
      </c>
    </row>
    <row r="18" spans="1:19" ht="15.75">
      <c r="A18" s="11">
        <v>2</v>
      </c>
      <c r="B18" s="23"/>
      <c r="C18" s="44">
        <v>151</v>
      </c>
      <c r="D18" s="44" t="s">
        <v>54</v>
      </c>
      <c r="E18" s="44" t="s">
        <v>55</v>
      </c>
      <c r="F18" s="23"/>
      <c r="G18" s="24">
        <f>IF(D18="","",12.5)</f>
        <v>12.5</v>
      </c>
      <c r="H18" s="25"/>
      <c r="I18" s="24">
        <f>IF(D18="","",12.5)</f>
        <v>12.5</v>
      </c>
      <c r="J18" s="25"/>
      <c r="K18" s="24">
        <v>10</v>
      </c>
      <c r="L18" s="25"/>
      <c r="M18" s="24"/>
      <c r="N18" s="25"/>
      <c r="O18" s="24"/>
      <c r="P18" s="25"/>
      <c r="Q18" s="24">
        <v>5.8</v>
      </c>
      <c r="R18" s="26">
        <f>IF(B18="",0,F18+H18+J18+L18+N18+P18)</f>
        <v>0</v>
      </c>
      <c r="S18" s="24">
        <f>IF(R18=0,"",F18*G18+H18*I18+J18*K18+L18*M18+N18*O18+P18*Q18)</f>
      </c>
    </row>
    <row r="19" spans="1:19" ht="15.75">
      <c r="A19" s="11">
        <v>3</v>
      </c>
      <c r="B19" s="23"/>
      <c r="C19" s="44">
        <v>161</v>
      </c>
      <c r="D19" s="44" t="s">
        <v>56</v>
      </c>
      <c r="E19" s="44" t="s">
        <v>57</v>
      </c>
      <c r="F19" s="23"/>
      <c r="G19" s="24">
        <f aca="true" t="shared" si="0" ref="G19:G68">IF(D19="","",12.5)</f>
        <v>12.5</v>
      </c>
      <c r="H19" s="25"/>
      <c r="I19" s="24">
        <f aca="true" t="shared" si="1" ref="I19:I68">IF(D19="","",12.5)</f>
        <v>12.5</v>
      </c>
      <c r="J19" s="25"/>
      <c r="K19" s="24">
        <v>5</v>
      </c>
      <c r="L19" s="25"/>
      <c r="M19" s="24"/>
      <c r="N19" s="25"/>
      <c r="O19" s="24"/>
      <c r="P19" s="25"/>
      <c r="Q19" s="24"/>
      <c r="R19" s="26">
        <f aca="true" t="shared" si="2" ref="R19:R68">IF(B19="",0,F19+H19+J19+L19+N19+P19)</f>
        <v>0</v>
      </c>
      <c r="S19" s="24">
        <f aca="true" t="shared" si="3" ref="S19:S68">IF(R19=0,"",F19*G19+H19*I19+J19*K19+L19*M19+N19*O19+P19*Q19)</f>
      </c>
    </row>
    <row r="20" spans="1:19" ht="15.75">
      <c r="A20" s="11">
        <v>4</v>
      </c>
      <c r="B20" s="23"/>
      <c r="C20" s="44">
        <v>165</v>
      </c>
      <c r="D20" s="44" t="s">
        <v>58</v>
      </c>
      <c r="E20" s="44" t="s">
        <v>98</v>
      </c>
      <c r="F20" s="23"/>
      <c r="G20" s="24">
        <f t="shared" si="0"/>
        <v>12.5</v>
      </c>
      <c r="H20" s="25"/>
      <c r="I20" s="24">
        <f t="shared" si="1"/>
        <v>12.5</v>
      </c>
      <c r="J20" s="25"/>
      <c r="K20" s="24">
        <v>33.2</v>
      </c>
      <c r="L20" s="25"/>
      <c r="M20" s="24"/>
      <c r="N20" s="25"/>
      <c r="O20" s="24"/>
      <c r="P20" s="25"/>
      <c r="Q20" s="24"/>
      <c r="R20" s="26">
        <f t="shared" si="2"/>
        <v>0</v>
      </c>
      <c r="S20" s="24">
        <f t="shared" si="3"/>
      </c>
    </row>
    <row r="21" spans="1:19" ht="15.75">
      <c r="A21" s="11">
        <v>5</v>
      </c>
      <c r="B21" s="23"/>
      <c r="C21" s="44">
        <v>171</v>
      </c>
      <c r="D21" s="44" t="s">
        <v>60</v>
      </c>
      <c r="E21" s="44" t="s">
        <v>61</v>
      </c>
      <c r="F21" s="23"/>
      <c r="G21" s="24">
        <f t="shared" si="0"/>
        <v>12.5</v>
      </c>
      <c r="H21" s="25"/>
      <c r="I21" s="24">
        <f t="shared" si="1"/>
        <v>12.5</v>
      </c>
      <c r="J21" s="25"/>
      <c r="K21" s="24"/>
      <c r="L21" s="25"/>
      <c r="M21" s="24"/>
      <c r="N21" s="25"/>
      <c r="O21" s="24"/>
      <c r="P21" s="25"/>
      <c r="Q21" s="24"/>
      <c r="R21" s="26">
        <f t="shared" si="2"/>
        <v>0</v>
      </c>
      <c r="S21" s="24">
        <f t="shared" si="3"/>
      </c>
    </row>
    <row r="22" spans="1:19" ht="15.75">
      <c r="A22" s="11">
        <v>6</v>
      </c>
      <c r="B22" s="23"/>
      <c r="C22" s="44">
        <v>183</v>
      </c>
      <c r="D22" s="44" t="s">
        <v>62</v>
      </c>
      <c r="E22" s="44" t="s">
        <v>57</v>
      </c>
      <c r="F22" s="23"/>
      <c r="G22" s="24">
        <f t="shared" si="0"/>
        <v>12.5</v>
      </c>
      <c r="H22" s="25"/>
      <c r="I22" s="24">
        <f t="shared" si="1"/>
        <v>12.5</v>
      </c>
      <c r="J22" s="25"/>
      <c r="K22" s="24">
        <v>3.8</v>
      </c>
      <c r="L22" s="25"/>
      <c r="M22" s="24"/>
      <c r="N22" s="25"/>
      <c r="O22" s="24"/>
      <c r="P22" s="25"/>
      <c r="Q22" s="24"/>
      <c r="R22" s="26">
        <f t="shared" si="2"/>
        <v>0</v>
      </c>
      <c r="S22" s="24">
        <f t="shared" si="3"/>
      </c>
    </row>
    <row r="23" spans="1:19" ht="15.75">
      <c r="A23" s="11">
        <v>7</v>
      </c>
      <c r="B23" s="23"/>
      <c r="C23" s="44">
        <v>187</v>
      </c>
      <c r="D23" s="44" t="s">
        <v>63</v>
      </c>
      <c r="E23" s="44" t="s">
        <v>53</v>
      </c>
      <c r="F23" s="23"/>
      <c r="G23" s="24">
        <f t="shared" si="0"/>
        <v>12.5</v>
      </c>
      <c r="H23" s="25"/>
      <c r="I23" s="24">
        <f t="shared" si="1"/>
        <v>12.5</v>
      </c>
      <c r="J23" s="25"/>
      <c r="K23" s="24">
        <v>16.2</v>
      </c>
      <c r="L23" s="25"/>
      <c r="M23" s="24"/>
      <c r="N23" s="25"/>
      <c r="O23" s="24"/>
      <c r="P23" s="25"/>
      <c r="Q23" s="24">
        <v>10.2</v>
      </c>
      <c r="R23" s="26">
        <f t="shared" si="2"/>
        <v>0</v>
      </c>
      <c r="S23" s="24">
        <f t="shared" si="3"/>
      </c>
    </row>
    <row r="24" spans="1:19" ht="15.75">
      <c r="A24" s="11">
        <v>8</v>
      </c>
      <c r="B24" s="23"/>
      <c r="C24" s="44">
        <v>211</v>
      </c>
      <c r="D24" s="44" t="s">
        <v>64</v>
      </c>
      <c r="E24" s="44" t="s">
        <v>53</v>
      </c>
      <c r="F24" s="23"/>
      <c r="G24" s="24">
        <f t="shared" si="0"/>
        <v>12.5</v>
      </c>
      <c r="H24" s="25"/>
      <c r="I24" s="24">
        <f t="shared" si="1"/>
        <v>12.5</v>
      </c>
      <c r="J24" s="25"/>
      <c r="K24" s="24">
        <v>17.2</v>
      </c>
      <c r="L24" s="25"/>
      <c r="M24" s="24"/>
      <c r="N24" s="25"/>
      <c r="O24" s="24"/>
      <c r="P24" s="25"/>
      <c r="Q24" s="24">
        <v>11.2</v>
      </c>
      <c r="R24" s="26">
        <f t="shared" si="2"/>
        <v>0</v>
      </c>
      <c r="S24" s="24">
        <f t="shared" si="3"/>
      </c>
    </row>
    <row r="25" spans="1:19" ht="15.75">
      <c r="A25" s="11">
        <v>9</v>
      </c>
      <c r="B25" s="23"/>
      <c r="C25" s="44">
        <v>231</v>
      </c>
      <c r="D25" s="44" t="s">
        <v>65</v>
      </c>
      <c r="E25" s="44" t="s">
        <v>66</v>
      </c>
      <c r="F25" s="23"/>
      <c r="G25" s="24">
        <f t="shared" si="0"/>
        <v>12.5</v>
      </c>
      <c r="H25" s="25"/>
      <c r="I25" s="24">
        <f t="shared" si="1"/>
        <v>12.5</v>
      </c>
      <c r="J25" s="25"/>
      <c r="K25" s="24">
        <v>1.2</v>
      </c>
      <c r="L25" s="25"/>
      <c r="M25" s="24"/>
      <c r="N25" s="25"/>
      <c r="O25" s="24"/>
      <c r="P25" s="25"/>
      <c r="Q25" s="24"/>
      <c r="R25" s="26">
        <f t="shared" si="2"/>
        <v>0</v>
      </c>
      <c r="S25" s="24">
        <f t="shared" si="3"/>
      </c>
    </row>
    <row r="26" spans="1:19" ht="15.75">
      <c r="A26" s="11">
        <v>10</v>
      </c>
      <c r="B26" s="23"/>
      <c r="C26" s="44">
        <v>241</v>
      </c>
      <c r="D26" s="44" t="s">
        <v>67</v>
      </c>
      <c r="E26" s="44" t="s">
        <v>59</v>
      </c>
      <c r="F26" s="23"/>
      <c r="G26" s="24">
        <f t="shared" si="0"/>
        <v>12.5</v>
      </c>
      <c r="H26" s="25"/>
      <c r="I26" s="24">
        <f t="shared" si="1"/>
        <v>12.5</v>
      </c>
      <c r="J26" s="25"/>
      <c r="K26" s="24">
        <v>0.6</v>
      </c>
      <c r="L26" s="25"/>
      <c r="M26" s="24"/>
      <c r="N26" s="25"/>
      <c r="O26" s="24"/>
      <c r="P26" s="25"/>
      <c r="Q26" s="24"/>
      <c r="R26" s="26">
        <f t="shared" si="2"/>
        <v>0</v>
      </c>
      <c r="S26" s="24">
        <f>IF(R26=0,"",F26*G26+H26*I26+J26*K26+L26*M26+N26*O26+P26*Q26)</f>
      </c>
    </row>
    <row r="27" spans="1:19" ht="15.75">
      <c r="A27" s="11">
        <v>11</v>
      </c>
      <c r="B27" s="23"/>
      <c r="C27" s="44">
        <v>251</v>
      </c>
      <c r="D27" s="44" t="s">
        <v>68</v>
      </c>
      <c r="E27" s="44" t="s">
        <v>53</v>
      </c>
      <c r="F27" s="23"/>
      <c r="G27" s="24">
        <f t="shared" si="0"/>
        <v>12.5</v>
      </c>
      <c r="H27" s="25"/>
      <c r="I27" s="24">
        <f t="shared" si="1"/>
        <v>12.5</v>
      </c>
      <c r="J27" s="25"/>
      <c r="K27" s="24">
        <v>38.4</v>
      </c>
      <c r="L27" s="25"/>
      <c r="M27" s="24">
        <v>10.2</v>
      </c>
      <c r="N27" s="25"/>
      <c r="O27" s="24"/>
      <c r="P27" s="25"/>
      <c r="Q27" s="24">
        <v>23.8</v>
      </c>
      <c r="R27" s="26">
        <f t="shared" si="2"/>
        <v>0</v>
      </c>
      <c r="S27" s="24">
        <f t="shared" si="3"/>
      </c>
    </row>
    <row r="28" spans="1:19" ht="15.75">
      <c r="A28" s="11">
        <v>12</v>
      </c>
      <c r="B28" s="23"/>
      <c r="C28" s="44">
        <v>261</v>
      </c>
      <c r="D28" s="44" t="s">
        <v>69</v>
      </c>
      <c r="E28" s="44" t="s">
        <v>61</v>
      </c>
      <c r="F28" s="23"/>
      <c r="G28" s="24">
        <f t="shared" si="0"/>
        <v>12.5</v>
      </c>
      <c r="H28" s="25"/>
      <c r="I28" s="24">
        <f t="shared" si="1"/>
        <v>12.5</v>
      </c>
      <c r="J28" s="25"/>
      <c r="K28" s="24">
        <v>20.4</v>
      </c>
      <c r="L28" s="25"/>
      <c r="M28" s="24">
        <v>5</v>
      </c>
      <c r="N28" s="25"/>
      <c r="O28" s="24"/>
      <c r="P28" s="25"/>
      <c r="Q28" s="24">
        <v>11.2</v>
      </c>
      <c r="R28" s="26">
        <f t="shared" si="2"/>
        <v>0</v>
      </c>
      <c r="S28" s="24">
        <f t="shared" si="3"/>
      </c>
    </row>
    <row r="29" spans="1:19" ht="15.75">
      <c r="A29" s="11">
        <v>13</v>
      </c>
      <c r="B29" s="23"/>
      <c r="C29" s="44">
        <v>271</v>
      </c>
      <c r="D29" s="44" t="s">
        <v>70</v>
      </c>
      <c r="E29" s="44" t="s">
        <v>71</v>
      </c>
      <c r="F29" s="23"/>
      <c r="G29" s="24">
        <f t="shared" si="0"/>
        <v>12.5</v>
      </c>
      <c r="H29" s="25"/>
      <c r="I29" s="24">
        <f t="shared" si="1"/>
        <v>12.5</v>
      </c>
      <c r="J29" s="25"/>
      <c r="K29" s="24">
        <v>0.8</v>
      </c>
      <c r="L29" s="25"/>
      <c r="M29" s="24"/>
      <c r="N29" s="25"/>
      <c r="O29" s="24"/>
      <c r="P29" s="25"/>
      <c r="Q29" s="24"/>
      <c r="R29" s="26">
        <f t="shared" si="2"/>
        <v>0</v>
      </c>
      <c r="S29" s="24">
        <f t="shared" si="3"/>
      </c>
    </row>
    <row r="30" spans="1:19" ht="15.75">
      <c r="A30" s="11">
        <v>14</v>
      </c>
      <c r="B30" s="23"/>
      <c r="C30" s="44">
        <v>281</v>
      </c>
      <c r="D30" s="44" t="s">
        <v>72</v>
      </c>
      <c r="E30" s="44" t="s">
        <v>73</v>
      </c>
      <c r="F30" s="23"/>
      <c r="G30" s="24">
        <f t="shared" si="0"/>
        <v>12.5</v>
      </c>
      <c r="H30" s="25"/>
      <c r="I30" s="24">
        <f t="shared" si="1"/>
        <v>12.5</v>
      </c>
      <c r="J30" s="25"/>
      <c r="K30" s="24">
        <v>0.8</v>
      </c>
      <c r="L30" s="25"/>
      <c r="M30" s="24"/>
      <c r="N30" s="25"/>
      <c r="O30" s="24"/>
      <c r="P30" s="25"/>
      <c r="Q30" s="24"/>
      <c r="R30" s="26">
        <f t="shared" si="2"/>
        <v>0</v>
      </c>
      <c r="S30" s="24">
        <f t="shared" si="3"/>
      </c>
    </row>
    <row r="31" spans="1:19" ht="15.75">
      <c r="A31" s="11">
        <v>15</v>
      </c>
      <c r="B31" s="23"/>
      <c r="C31" s="44">
        <v>301</v>
      </c>
      <c r="D31" s="44" t="s">
        <v>74</v>
      </c>
      <c r="E31" s="53" t="s">
        <v>75</v>
      </c>
      <c r="F31" s="23"/>
      <c r="G31" s="24">
        <f t="shared" si="0"/>
        <v>12.5</v>
      </c>
      <c r="H31" s="25"/>
      <c r="I31" s="24">
        <f t="shared" si="1"/>
        <v>12.5</v>
      </c>
      <c r="J31" s="25"/>
      <c r="K31" s="24"/>
      <c r="L31" s="25"/>
      <c r="M31" s="24"/>
      <c r="N31" s="25"/>
      <c r="O31" s="24"/>
      <c r="P31" s="25"/>
      <c r="Q31" s="24"/>
      <c r="R31" s="26">
        <f t="shared" si="2"/>
        <v>0</v>
      </c>
      <c r="S31" s="24">
        <f t="shared" si="3"/>
      </c>
    </row>
    <row r="32" spans="1:19" ht="15.75">
      <c r="A32" s="11">
        <v>16</v>
      </c>
      <c r="B32" s="23"/>
      <c r="C32" s="44">
        <v>311</v>
      </c>
      <c r="D32" s="44" t="s">
        <v>76</v>
      </c>
      <c r="E32" s="44" t="s">
        <v>77</v>
      </c>
      <c r="F32" s="23"/>
      <c r="G32" s="24">
        <f t="shared" si="0"/>
        <v>12.5</v>
      </c>
      <c r="H32" s="25"/>
      <c r="I32" s="24">
        <f t="shared" si="1"/>
        <v>12.5</v>
      </c>
      <c r="J32" s="25"/>
      <c r="K32" s="24"/>
      <c r="L32" s="25"/>
      <c r="M32" s="24"/>
      <c r="N32" s="25"/>
      <c r="O32" s="24"/>
      <c r="P32" s="25"/>
      <c r="Q32" s="24"/>
      <c r="R32" s="26">
        <f t="shared" si="2"/>
        <v>0</v>
      </c>
      <c r="S32" s="24">
        <f>IF(R32=0,"",F32*G32+H32*I32+J32*K32+L32*M32+N32*O32+P32*Q32)</f>
      </c>
    </row>
    <row r="33" spans="1:19" ht="15.75">
      <c r="A33" s="11">
        <v>17</v>
      </c>
      <c r="B33" s="23"/>
      <c r="C33" s="44">
        <v>321</v>
      </c>
      <c r="D33" s="44" t="s">
        <v>78</v>
      </c>
      <c r="E33" s="44" t="s">
        <v>79</v>
      </c>
      <c r="F33" s="23"/>
      <c r="G33" s="24">
        <f t="shared" si="0"/>
        <v>12.5</v>
      </c>
      <c r="H33" s="25"/>
      <c r="I33" s="24">
        <f t="shared" si="1"/>
        <v>12.5</v>
      </c>
      <c r="J33" s="25"/>
      <c r="K33" s="24"/>
      <c r="L33" s="25"/>
      <c r="M33" s="24"/>
      <c r="N33" s="25"/>
      <c r="O33" s="24"/>
      <c r="P33" s="25"/>
      <c r="Q33" s="24"/>
      <c r="R33" s="26">
        <f t="shared" si="2"/>
        <v>0</v>
      </c>
      <c r="S33" s="24">
        <f t="shared" si="3"/>
      </c>
    </row>
    <row r="34" spans="1:19" ht="15.75">
      <c r="A34" s="11">
        <v>18</v>
      </c>
      <c r="B34" s="23"/>
      <c r="C34" s="44">
        <v>331</v>
      </c>
      <c r="D34" s="44" t="s">
        <v>80</v>
      </c>
      <c r="E34" s="44" t="s">
        <v>79</v>
      </c>
      <c r="F34" s="23"/>
      <c r="G34" s="24">
        <f t="shared" si="0"/>
        <v>12.5</v>
      </c>
      <c r="H34" s="25"/>
      <c r="I34" s="24">
        <f t="shared" si="1"/>
        <v>12.5</v>
      </c>
      <c r="J34" s="25"/>
      <c r="K34" s="24"/>
      <c r="L34" s="25"/>
      <c r="M34" s="24"/>
      <c r="N34" s="25"/>
      <c r="O34" s="24"/>
      <c r="P34" s="25"/>
      <c r="Q34" s="24"/>
      <c r="R34" s="26">
        <f t="shared" si="2"/>
        <v>0</v>
      </c>
      <c r="S34" s="24">
        <f t="shared" si="3"/>
      </c>
    </row>
    <row r="35" spans="1:19" ht="15.75">
      <c r="A35" s="11">
        <v>19</v>
      </c>
      <c r="B35" s="23"/>
      <c r="C35" s="44">
        <v>341</v>
      </c>
      <c r="D35" s="44" t="s">
        <v>81</v>
      </c>
      <c r="E35" s="44" t="s">
        <v>79</v>
      </c>
      <c r="F35" s="23"/>
      <c r="G35" s="24">
        <f t="shared" si="0"/>
        <v>12.5</v>
      </c>
      <c r="H35" s="25"/>
      <c r="I35" s="24">
        <f t="shared" si="1"/>
        <v>12.5</v>
      </c>
      <c r="J35" s="25"/>
      <c r="K35" s="24"/>
      <c r="L35" s="25"/>
      <c r="M35" s="24"/>
      <c r="N35" s="25"/>
      <c r="O35" s="24"/>
      <c r="P35" s="25"/>
      <c r="Q35" s="24"/>
      <c r="R35" s="26">
        <f t="shared" si="2"/>
        <v>0</v>
      </c>
      <c r="S35" s="24">
        <f t="shared" si="3"/>
      </c>
    </row>
    <row r="36" spans="1:19" ht="15.75">
      <c r="A36" s="11">
        <v>20</v>
      </c>
      <c r="B36" s="23"/>
      <c r="C36" s="44">
        <v>343</v>
      </c>
      <c r="D36" s="44" t="s">
        <v>82</v>
      </c>
      <c r="E36" s="44" t="s">
        <v>79</v>
      </c>
      <c r="F36" s="23"/>
      <c r="G36" s="24">
        <f t="shared" si="0"/>
        <v>12.5</v>
      </c>
      <c r="H36" s="25"/>
      <c r="I36" s="24">
        <f t="shared" si="1"/>
        <v>12.5</v>
      </c>
      <c r="J36" s="25"/>
      <c r="K36" s="24"/>
      <c r="L36" s="25"/>
      <c r="M36" s="24"/>
      <c r="N36" s="25"/>
      <c r="O36" s="24"/>
      <c r="P36" s="25"/>
      <c r="Q36" s="24"/>
      <c r="R36" s="26">
        <f t="shared" si="2"/>
        <v>0</v>
      </c>
      <c r="S36" s="24">
        <f t="shared" si="3"/>
      </c>
    </row>
    <row r="37" spans="1:19" ht="15.75">
      <c r="A37" s="11">
        <v>21</v>
      </c>
      <c r="B37" s="23"/>
      <c r="C37" s="44">
        <v>345</v>
      </c>
      <c r="D37" s="44" t="s">
        <v>83</v>
      </c>
      <c r="E37" s="44" t="s">
        <v>79</v>
      </c>
      <c r="F37" s="23"/>
      <c r="G37" s="24">
        <f t="shared" si="0"/>
        <v>12.5</v>
      </c>
      <c r="H37" s="25"/>
      <c r="I37" s="24">
        <f t="shared" si="1"/>
        <v>12.5</v>
      </c>
      <c r="J37" s="25"/>
      <c r="K37" s="24"/>
      <c r="L37" s="25"/>
      <c r="M37" s="24"/>
      <c r="N37" s="25"/>
      <c r="O37" s="24"/>
      <c r="P37" s="25"/>
      <c r="Q37" s="24"/>
      <c r="R37" s="26">
        <f t="shared" si="2"/>
        <v>0</v>
      </c>
      <c r="S37" s="24">
        <f t="shared" si="3"/>
      </c>
    </row>
    <row r="38" spans="1:19" ht="15.75">
      <c r="A38" s="11">
        <v>22</v>
      </c>
      <c r="B38" s="23"/>
      <c r="C38" s="44">
        <v>361</v>
      </c>
      <c r="D38" s="44" t="s">
        <v>84</v>
      </c>
      <c r="E38" s="44" t="s">
        <v>79</v>
      </c>
      <c r="F38" s="23"/>
      <c r="G38" s="24">
        <f t="shared" si="0"/>
        <v>12.5</v>
      </c>
      <c r="H38" s="25"/>
      <c r="I38" s="24">
        <f t="shared" si="1"/>
        <v>12.5</v>
      </c>
      <c r="J38" s="25"/>
      <c r="K38" s="24"/>
      <c r="L38" s="25"/>
      <c r="M38" s="24"/>
      <c r="N38" s="25"/>
      <c r="O38" s="24"/>
      <c r="P38" s="25"/>
      <c r="Q38" s="24"/>
      <c r="R38" s="26">
        <f t="shared" si="2"/>
        <v>0</v>
      </c>
      <c r="S38" s="24">
        <f t="shared" si="3"/>
      </c>
    </row>
    <row r="39" spans="1:19" ht="15.75">
      <c r="A39" s="11">
        <v>23</v>
      </c>
      <c r="B39" s="23"/>
      <c r="C39" s="44">
        <v>371</v>
      </c>
      <c r="D39" s="44" t="s">
        <v>85</v>
      </c>
      <c r="E39" s="44" t="s">
        <v>79</v>
      </c>
      <c r="F39" s="23"/>
      <c r="G39" s="24">
        <f t="shared" si="0"/>
        <v>12.5</v>
      </c>
      <c r="H39" s="25"/>
      <c r="I39" s="24">
        <f t="shared" si="1"/>
        <v>12.5</v>
      </c>
      <c r="J39" s="25"/>
      <c r="K39" s="24"/>
      <c r="L39" s="25"/>
      <c r="M39" s="24"/>
      <c r="N39" s="25"/>
      <c r="O39" s="24"/>
      <c r="P39" s="25"/>
      <c r="Q39" s="24"/>
      <c r="R39" s="26">
        <f t="shared" si="2"/>
        <v>0</v>
      </c>
      <c r="S39" s="24">
        <f t="shared" si="3"/>
      </c>
    </row>
    <row r="40" spans="1:19" ht="15.75">
      <c r="A40" s="11">
        <v>24</v>
      </c>
      <c r="B40" s="23"/>
      <c r="C40" s="44">
        <v>381</v>
      </c>
      <c r="D40" s="44" t="s">
        <v>86</v>
      </c>
      <c r="E40" s="44" t="s">
        <v>79</v>
      </c>
      <c r="F40" s="23"/>
      <c r="G40" s="24">
        <f t="shared" si="0"/>
        <v>12.5</v>
      </c>
      <c r="H40" s="25"/>
      <c r="I40" s="24">
        <f t="shared" si="1"/>
        <v>12.5</v>
      </c>
      <c r="J40" s="25"/>
      <c r="K40" s="24"/>
      <c r="L40" s="25"/>
      <c r="M40" s="24"/>
      <c r="N40" s="25"/>
      <c r="O40" s="24"/>
      <c r="P40" s="25"/>
      <c r="Q40" s="24"/>
      <c r="R40" s="26">
        <f t="shared" si="2"/>
        <v>0</v>
      </c>
      <c r="S40" s="24">
        <f t="shared" si="3"/>
      </c>
    </row>
    <row r="41" spans="1:19" ht="15.75">
      <c r="A41" s="11">
        <v>25</v>
      </c>
      <c r="B41" s="23"/>
      <c r="C41" s="44">
        <v>391</v>
      </c>
      <c r="D41" s="44" t="s">
        <v>87</v>
      </c>
      <c r="E41" s="44" t="s">
        <v>79</v>
      </c>
      <c r="F41" s="23"/>
      <c r="G41" s="24">
        <f t="shared" si="0"/>
        <v>12.5</v>
      </c>
      <c r="H41" s="25"/>
      <c r="I41" s="24">
        <f t="shared" si="1"/>
        <v>12.5</v>
      </c>
      <c r="J41" s="25"/>
      <c r="K41" s="24"/>
      <c r="L41" s="25"/>
      <c r="M41" s="24"/>
      <c r="N41" s="25"/>
      <c r="O41" s="24"/>
      <c r="P41" s="25"/>
      <c r="Q41" s="24"/>
      <c r="R41" s="26">
        <f t="shared" si="2"/>
        <v>0</v>
      </c>
      <c r="S41" s="24">
        <f t="shared" si="3"/>
      </c>
    </row>
    <row r="42" spans="1:19" ht="15.75">
      <c r="A42" s="11">
        <v>26</v>
      </c>
      <c r="B42" s="23"/>
      <c r="C42" s="44">
        <v>401</v>
      </c>
      <c r="D42" s="44" t="s">
        <v>88</v>
      </c>
      <c r="E42" s="44" t="s">
        <v>79</v>
      </c>
      <c r="F42" s="23"/>
      <c r="G42" s="24">
        <f t="shared" si="0"/>
        <v>12.5</v>
      </c>
      <c r="H42" s="25"/>
      <c r="I42" s="24">
        <f t="shared" si="1"/>
        <v>12.5</v>
      </c>
      <c r="J42" s="25"/>
      <c r="K42" s="24"/>
      <c r="L42" s="25"/>
      <c r="M42" s="24"/>
      <c r="N42" s="25"/>
      <c r="O42" s="24"/>
      <c r="P42" s="25"/>
      <c r="Q42" s="24"/>
      <c r="R42" s="26">
        <f t="shared" si="2"/>
        <v>0</v>
      </c>
      <c r="S42" s="24">
        <f t="shared" si="3"/>
      </c>
    </row>
    <row r="43" spans="1:19" ht="15.75">
      <c r="A43" s="11">
        <v>27</v>
      </c>
      <c r="B43" s="23"/>
      <c r="C43" s="44">
        <v>521</v>
      </c>
      <c r="D43" s="44" t="s">
        <v>89</v>
      </c>
      <c r="E43" s="44" t="s">
        <v>71</v>
      </c>
      <c r="F43" s="23"/>
      <c r="G43" s="24">
        <f t="shared" si="0"/>
        <v>12.5</v>
      </c>
      <c r="H43" s="25"/>
      <c r="I43" s="24">
        <f t="shared" si="1"/>
        <v>12.5</v>
      </c>
      <c r="J43" s="25"/>
      <c r="K43" s="24"/>
      <c r="L43" s="25"/>
      <c r="M43" s="24">
        <v>6.2</v>
      </c>
      <c r="N43" s="25"/>
      <c r="O43" s="24"/>
      <c r="P43" s="25"/>
      <c r="Q43" s="24"/>
      <c r="R43" s="26">
        <f t="shared" si="2"/>
        <v>0</v>
      </c>
      <c r="S43" s="24">
        <f t="shared" si="3"/>
      </c>
    </row>
    <row r="44" spans="1:19" ht="15.75">
      <c r="A44" s="11">
        <v>28</v>
      </c>
      <c r="B44" s="23"/>
      <c r="C44" s="44">
        <v>531</v>
      </c>
      <c r="D44" s="44" t="s">
        <v>90</v>
      </c>
      <c r="E44" s="44" t="s">
        <v>91</v>
      </c>
      <c r="F44" s="23"/>
      <c r="G44" s="24">
        <f t="shared" si="0"/>
        <v>12.5</v>
      </c>
      <c r="H44" s="25"/>
      <c r="I44" s="24">
        <f t="shared" si="1"/>
        <v>12.5</v>
      </c>
      <c r="J44" s="25"/>
      <c r="K44" s="24"/>
      <c r="L44" s="25"/>
      <c r="M44" s="24">
        <v>2.6</v>
      </c>
      <c r="N44" s="25"/>
      <c r="O44" s="24"/>
      <c r="P44" s="25"/>
      <c r="Q44" s="24"/>
      <c r="R44" s="26">
        <f t="shared" si="2"/>
        <v>0</v>
      </c>
      <c r="S44" s="24">
        <f t="shared" si="3"/>
      </c>
    </row>
    <row r="45" spans="1:19" ht="15.75">
      <c r="A45" s="11">
        <v>29</v>
      </c>
      <c r="B45" s="23"/>
      <c r="C45" s="44">
        <v>535</v>
      </c>
      <c r="D45" s="44" t="s">
        <v>92</v>
      </c>
      <c r="E45" s="44" t="s">
        <v>71</v>
      </c>
      <c r="F45" s="23"/>
      <c r="G45" s="24">
        <f t="shared" si="0"/>
        <v>12.5</v>
      </c>
      <c r="H45" s="25"/>
      <c r="I45" s="24">
        <f t="shared" si="1"/>
        <v>12.5</v>
      </c>
      <c r="J45" s="25"/>
      <c r="K45" s="24"/>
      <c r="L45" s="25"/>
      <c r="M45" s="24">
        <v>0.8</v>
      </c>
      <c r="N45" s="25"/>
      <c r="O45" s="24"/>
      <c r="P45" s="25"/>
      <c r="Q45" s="24"/>
      <c r="R45" s="26">
        <f t="shared" si="2"/>
        <v>0</v>
      </c>
      <c r="S45" s="24">
        <f t="shared" si="3"/>
      </c>
    </row>
    <row r="46" spans="1:19" ht="15.75">
      <c r="A46" s="11">
        <v>30</v>
      </c>
      <c r="B46" s="23"/>
      <c r="C46" s="44">
        <v>541</v>
      </c>
      <c r="D46" s="44" t="s">
        <v>93</v>
      </c>
      <c r="E46" s="44" t="s">
        <v>97</v>
      </c>
      <c r="F46" s="23"/>
      <c r="G46" s="24">
        <f t="shared" si="0"/>
        <v>12.5</v>
      </c>
      <c r="H46" s="25"/>
      <c r="I46" s="24">
        <f t="shared" si="1"/>
        <v>12.5</v>
      </c>
      <c r="J46" s="25"/>
      <c r="K46" s="24"/>
      <c r="L46" s="25"/>
      <c r="M46" s="24">
        <v>5.6</v>
      </c>
      <c r="N46" s="25"/>
      <c r="O46" s="24"/>
      <c r="P46" s="25"/>
      <c r="Q46" s="24"/>
      <c r="R46" s="26">
        <f t="shared" si="2"/>
        <v>0</v>
      </c>
      <c r="S46" s="24">
        <f t="shared" si="3"/>
      </c>
    </row>
    <row r="47" spans="1:19" ht="15.75">
      <c r="A47" s="11">
        <v>31</v>
      </c>
      <c r="B47" s="23"/>
      <c r="C47" s="44">
        <v>551</v>
      </c>
      <c r="D47" s="44" t="s">
        <v>94</v>
      </c>
      <c r="E47" s="44" t="s">
        <v>71</v>
      </c>
      <c r="F47" s="23"/>
      <c r="G47" s="24">
        <f t="shared" si="0"/>
        <v>12.5</v>
      </c>
      <c r="H47" s="25"/>
      <c r="I47" s="24">
        <f t="shared" si="1"/>
        <v>12.5</v>
      </c>
      <c r="J47" s="25"/>
      <c r="K47" s="24"/>
      <c r="L47" s="25"/>
      <c r="M47" s="24">
        <v>8.4</v>
      </c>
      <c r="N47" s="25"/>
      <c r="O47" s="24"/>
      <c r="P47" s="25"/>
      <c r="Q47" s="24"/>
      <c r="R47" s="26">
        <f t="shared" si="2"/>
        <v>0</v>
      </c>
      <c r="S47" s="24">
        <f t="shared" si="3"/>
      </c>
    </row>
    <row r="48" spans="1:19" ht="15.75">
      <c r="A48" s="11">
        <v>32</v>
      </c>
      <c r="B48" s="23"/>
      <c r="C48" s="44">
        <v>561</v>
      </c>
      <c r="D48" s="44" t="s">
        <v>95</v>
      </c>
      <c r="E48" s="44" t="s">
        <v>96</v>
      </c>
      <c r="F48" s="23"/>
      <c r="G48" s="24">
        <f t="shared" si="0"/>
        <v>12.5</v>
      </c>
      <c r="H48" s="25"/>
      <c r="I48" s="24">
        <f t="shared" si="1"/>
        <v>12.5</v>
      </c>
      <c r="J48" s="25"/>
      <c r="K48" s="24"/>
      <c r="L48" s="25"/>
      <c r="M48" s="24">
        <v>4.4</v>
      </c>
      <c r="N48" s="25"/>
      <c r="O48" s="24"/>
      <c r="P48" s="25"/>
      <c r="Q48" s="24"/>
      <c r="R48" s="26">
        <f t="shared" si="2"/>
        <v>0</v>
      </c>
      <c r="S48" s="24">
        <f t="shared" si="3"/>
      </c>
    </row>
    <row r="49" spans="1:19" ht="15.75">
      <c r="A49" s="11">
        <v>33</v>
      </c>
      <c r="B49" s="23"/>
      <c r="C49" s="44">
        <v>565</v>
      </c>
      <c r="D49" s="44" t="s">
        <v>99</v>
      </c>
      <c r="E49" s="44" t="s">
        <v>100</v>
      </c>
      <c r="F49" s="23"/>
      <c r="G49" s="24">
        <f t="shared" si="0"/>
        <v>12.5</v>
      </c>
      <c r="H49" s="25"/>
      <c r="I49" s="24">
        <f t="shared" si="1"/>
        <v>12.5</v>
      </c>
      <c r="J49" s="25"/>
      <c r="K49" s="24"/>
      <c r="L49" s="25"/>
      <c r="M49" s="24"/>
      <c r="N49" s="25"/>
      <c r="O49" s="24"/>
      <c r="P49" s="25"/>
      <c r="Q49" s="24"/>
      <c r="R49" s="26">
        <f t="shared" si="2"/>
        <v>0</v>
      </c>
      <c r="S49" s="24">
        <f t="shared" si="3"/>
      </c>
    </row>
    <row r="50" spans="1:19" ht="15.75">
      <c r="A50" s="11">
        <v>34</v>
      </c>
      <c r="B50" s="23"/>
      <c r="C50" s="44">
        <v>571</v>
      </c>
      <c r="D50" s="44" t="s">
        <v>101</v>
      </c>
      <c r="E50" s="44" t="s">
        <v>97</v>
      </c>
      <c r="F50" s="23"/>
      <c r="G50" s="24">
        <f t="shared" si="0"/>
        <v>12.5</v>
      </c>
      <c r="H50" s="25"/>
      <c r="I50" s="24">
        <f t="shared" si="1"/>
        <v>12.5</v>
      </c>
      <c r="J50" s="25"/>
      <c r="K50" s="24"/>
      <c r="L50" s="25"/>
      <c r="M50" s="24">
        <v>6.8</v>
      </c>
      <c r="N50" s="25"/>
      <c r="O50" s="24"/>
      <c r="P50" s="25"/>
      <c r="Q50" s="24"/>
      <c r="R50" s="26">
        <f t="shared" si="2"/>
        <v>0</v>
      </c>
      <c r="S50" s="24">
        <f t="shared" si="3"/>
      </c>
    </row>
    <row r="51" spans="1:19" ht="15.75">
      <c r="A51" s="11">
        <v>35</v>
      </c>
      <c r="B51" s="23"/>
      <c r="C51" s="44">
        <v>581</v>
      </c>
      <c r="D51" s="44" t="s">
        <v>102</v>
      </c>
      <c r="E51" s="44" t="s">
        <v>97</v>
      </c>
      <c r="F51" s="23"/>
      <c r="G51" s="24">
        <f t="shared" si="0"/>
        <v>12.5</v>
      </c>
      <c r="H51" s="25"/>
      <c r="I51" s="24">
        <f t="shared" si="1"/>
        <v>12.5</v>
      </c>
      <c r="J51" s="25"/>
      <c r="K51" s="24"/>
      <c r="L51" s="25"/>
      <c r="M51" s="24">
        <v>6</v>
      </c>
      <c r="N51" s="25"/>
      <c r="O51" s="24"/>
      <c r="P51" s="25"/>
      <c r="Q51" s="24"/>
      <c r="R51" s="26">
        <f t="shared" si="2"/>
        <v>0</v>
      </c>
      <c r="S51" s="24">
        <f t="shared" si="3"/>
      </c>
    </row>
    <row r="52" spans="1:19" ht="15.75">
      <c r="A52" s="11">
        <v>36</v>
      </c>
      <c r="B52" s="23"/>
      <c r="C52" s="44">
        <v>591</v>
      </c>
      <c r="D52" s="44" t="s">
        <v>103</v>
      </c>
      <c r="E52" s="44" t="s">
        <v>104</v>
      </c>
      <c r="F52" s="23"/>
      <c r="G52" s="24">
        <f t="shared" si="0"/>
        <v>12.5</v>
      </c>
      <c r="H52" s="25"/>
      <c r="I52" s="24">
        <f t="shared" si="1"/>
        <v>12.5</v>
      </c>
      <c r="J52" s="25"/>
      <c r="K52" s="24"/>
      <c r="L52" s="25"/>
      <c r="M52" s="24">
        <v>3.2</v>
      </c>
      <c r="N52" s="25"/>
      <c r="O52" s="24"/>
      <c r="P52" s="25"/>
      <c r="Q52" s="24"/>
      <c r="R52" s="26">
        <f t="shared" si="2"/>
        <v>0</v>
      </c>
      <c r="S52" s="24">
        <f t="shared" si="3"/>
      </c>
    </row>
    <row r="53" spans="1:19" ht="15.75">
      <c r="A53" s="11">
        <v>37</v>
      </c>
      <c r="B53" s="23"/>
      <c r="C53" s="44">
        <v>631</v>
      </c>
      <c r="D53" s="44" t="s">
        <v>105</v>
      </c>
      <c r="E53" s="44" t="s">
        <v>106</v>
      </c>
      <c r="F53" s="23"/>
      <c r="G53" s="24">
        <f t="shared" si="0"/>
        <v>12.5</v>
      </c>
      <c r="H53" s="25"/>
      <c r="I53" s="24">
        <f t="shared" si="1"/>
        <v>12.5</v>
      </c>
      <c r="J53" s="25"/>
      <c r="K53" s="24"/>
      <c r="L53" s="25"/>
      <c r="M53" s="24"/>
      <c r="N53" s="25"/>
      <c r="O53" s="24"/>
      <c r="P53" s="25"/>
      <c r="Q53" s="24"/>
      <c r="R53" s="26">
        <f t="shared" si="2"/>
        <v>0</v>
      </c>
      <c r="S53" s="24">
        <f t="shared" si="3"/>
      </c>
    </row>
    <row r="54" spans="1:19" ht="15.75">
      <c r="A54" s="11">
        <v>38</v>
      </c>
      <c r="B54" s="23"/>
      <c r="C54" s="44">
        <v>641</v>
      </c>
      <c r="D54" s="44" t="s">
        <v>107</v>
      </c>
      <c r="E54" s="44" t="s">
        <v>108</v>
      </c>
      <c r="F54" s="23"/>
      <c r="G54" s="24">
        <f aca="true" t="shared" si="4" ref="G54:G67">IF(D54="","",12.5)</f>
        <v>12.5</v>
      </c>
      <c r="H54" s="25"/>
      <c r="I54" s="24">
        <f aca="true" t="shared" si="5" ref="I54:I67">IF(D54="","",12.5)</f>
        <v>12.5</v>
      </c>
      <c r="J54" s="25"/>
      <c r="K54" s="24"/>
      <c r="L54" s="25"/>
      <c r="M54" s="24"/>
      <c r="N54" s="25"/>
      <c r="O54" s="24"/>
      <c r="P54" s="25"/>
      <c r="Q54" s="24"/>
      <c r="R54" s="26">
        <f aca="true" t="shared" si="6" ref="R54:R67">IF(B54="",0,F54+H54+J54+L54+N54+P54)</f>
        <v>0</v>
      </c>
      <c r="S54" s="24">
        <f aca="true" t="shared" si="7" ref="S54:S67">IF(R54=0,"",F54*G54+H54*I54+J54*K54+L54*M54+N54*O54+P54*Q54)</f>
      </c>
    </row>
    <row r="55" spans="1:19" ht="15.75">
      <c r="A55" s="11">
        <v>39</v>
      </c>
      <c r="B55" s="23"/>
      <c r="C55" s="44">
        <v>651</v>
      </c>
      <c r="D55" s="44" t="s">
        <v>109</v>
      </c>
      <c r="E55" s="44" t="s">
        <v>79</v>
      </c>
      <c r="F55" s="23"/>
      <c r="G55" s="24">
        <f t="shared" si="4"/>
        <v>12.5</v>
      </c>
      <c r="H55" s="25"/>
      <c r="I55" s="24">
        <f t="shared" si="5"/>
        <v>12.5</v>
      </c>
      <c r="J55" s="25"/>
      <c r="K55" s="24"/>
      <c r="L55" s="25"/>
      <c r="M55" s="24"/>
      <c r="N55" s="25"/>
      <c r="O55" s="24"/>
      <c r="P55" s="25"/>
      <c r="Q55" s="24"/>
      <c r="R55" s="26">
        <f t="shared" si="6"/>
        <v>0</v>
      </c>
      <c r="S55" s="24">
        <f t="shared" si="7"/>
      </c>
    </row>
    <row r="56" spans="1:19" ht="15.75">
      <c r="A56" s="11">
        <v>40</v>
      </c>
      <c r="B56" s="23"/>
      <c r="C56" s="44">
        <v>661</v>
      </c>
      <c r="D56" s="44" t="s">
        <v>110</v>
      </c>
      <c r="E56" s="44" t="s">
        <v>79</v>
      </c>
      <c r="F56" s="23"/>
      <c r="G56" s="24">
        <f t="shared" si="4"/>
        <v>12.5</v>
      </c>
      <c r="H56" s="25"/>
      <c r="I56" s="24">
        <f t="shared" si="5"/>
        <v>12.5</v>
      </c>
      <c r="J56" s="25"/>
      <c r="K56" s="24"/>
      <c r="L56" s="25"/>
      <c r="M56" s="24"/>
      <c r="N56" s="25"/>
      <c r="O56" s="24"/>
      <c r="P56" s="25"/>
      <c r="Q56" s="24"/>
      <c r="R56" s="26">
        <f t="shared" si="6"/>
        <v>0</v>
      </c>
      <c r="S56" s="24">
        <f t="shared" si="7"/>
      </c>
    </row>
    <row r="57" spans="1:19" ht="15.75">
      <c r="A57" s="11">
        <v>41</v>
      </c>
      <c r="B57" s="23"/>
      <c r="C57" s="44">
        <v>671</v>
      </c>
      <c r="D57" s="44" t="s">
        <v>111</v>
      </c>
      <c r="E57" s="44" t="s">
        <v>112</v>
      </c>
      <c r="F57" s="23"/>
      <c r="G57" s="24">
        <f t="shared" si="4"/>
        <v>12.5</v>
      </c>
      <c r="H57" s="25"/>
      <c r="I57" s="24">
        <f t="shared" si="5"/>
        <v>12.5</v>
      </c>
      <c r="J57" s="25"/>
      <c r="K57" s="24"/>
      <c r="L57" s="25"/>
      <c r="M57" s="24"/>
      <c r="N57" s="25"/>
      <c r="O57" s="24"/>
      <c r="P57" s="25"/>
      <c r="Q57" s="24"/>
      <c r="R57" s="26">
        <f t="shared" si="6"/>
        <v>0</v>
      </c>
      <c r="S57" s="24">
        <f t="shared" si="7"/>
      </c>
    </row>
    <row r="58" spans="1:19" ht="15.75">
      <c r="A58" s="11">
        <v>42</v>
      </c>
      <c r="B58" s="23"/>
      <c r="C58" s="44">
        <v>731</v>
      </c>
      <c r="D58" s="44" t="s">
        <v>113</v>
      </c>
      <c r="E58" s="44" t="s">
        <v>114</v>
      </c>
      <c r="F58" s="23"/>
      <c r="G58" s="24">
        <f t="shared" si="4"/>
        <v>12.5</v>
      </c>
      <c r="H58" s="25"/>
      <c r="I58" s="24">
        <f t="shared" si="5"/>
        <v>12.5</v>
      </c>
      <c r="J58" s="25"/>
      <c r="K58" s="24"/>
      <c r="L58" s="25"/>
      <c r="M58" s="24"/>
      <c r="N58" s="25"/>
      <c r="O58" s="24"/>
      <c r="P58" s="25"/>
      <c r="Q58" s="24"/>
      <c r="R58" s="26">
        <f t="shared" si="6"/>
        <v>0</v>
      </c>
      <c r="S58" s="24">
        <f t="shared" si="7"/>
      </c>
    </row>
    <row r="59" spans="1:19" ht="15.75">
      <c r="A59" s="11">
        <v>43</v>
      </c>
      <c r="B59" s="23"/>
      <c r="C59" s="44">
        <v>741</v>
      </c>
      <c r="D59" s="44" t="s">
        <v>115</v>
      </c>
      <c r="E59" s="44" t="s">
        <v>114</v>
      </c>
      <c r="F59" s="23"/>
      <c r="G59" s="24">
        <f t="shared" si="4"/>
        <v>12.5</v>
      </c>
      <c r="H59" s="25"/>
      <c r="I59" s="24">
        <f t="shared" si="5"/>
        <v>12.5</v>
      </c>
      <c r="J59" s="25"/>
      <c r="K59" s="24"/>
      <c r="L59" s="25"/>
      <c r="M59" s="24"/>
      <c r="N59" s="25"/>
      <c r="O59" s="24"/>
      <c r="P59" s="25"/>
      <c r="Q59" s="24"/>
      <c r="R59" s="26">
        <f t="shared" si="6"/>
        <v>0</v>
      </c>
      <c r="S59" s="24">
        <f t="shared" si="7"/>
      </c>
    </row>
    <row r="60" spans="1:19" ht="15.75">
      <c r="A60" s="11">
        <v>44</v>
      </c>
      <c r="B60" s="23"/>
      <c r="C60" s="44">
        <v>745</v>
      </c>
      <c r="D60" s="44" t="s">
        <v>116</v>
      </c>
      <c r="E60" s="44" t="s">
        <v>79</v>
      </c>
      <c r="F60" s="23"/>
      <c r="G60" s="24">
        <f t="shared" si="4"/>
        <v>12.5</v>
      </c>
      <c r="H60" s="25"/>
      <c r="I60" s="24">
        <f t="shared" si="5"/>
        <v>12.5</v>
      </c>
      <c r="J60" s="25"/>
      <c r="K60" s="24"/>
      <c r="L60" s="25"/>
      <c r="M60" s="24"/>
      <c r="N60" s="25"/>
      <c r="O60" s="24">
        <v>4.2</v>
      </c>
      <c r="P60" s="25"/>
      <c r="Q60" s="24"/>
      <c r="R60" s="26">
        <f t="shared" si="6"/>
        <v>0</v>
      </c>
      <c r="S60" s="24">
        <f t="shared" si="7"/>
      </c>
    </row>
    <row r="61" spans="1:19" ht="15.75">
      <c r="A61" s="11">
        <v>45</v>
      </c>
      <c r="B61" s="23"/>
      <c r="C61" s="44">
        <v>751</v>
      </c>
      <c r="D61" s="44" t="s">
        <v>117</v>
      </c>
      <c r="E61" s="44" t="s">
        <v>114</v>
      </c>
      <c r="F61" s="23"/>
      <c r="G61" s="24">
        <f t="shared" si="4"/>
        <v>12.5</v>
      </c>
      <c r="H61" s="25"/>
      <c r="I61" s="24">
        <f t="shared" si="5"/>
        <v>12.5</v>
      </c>
      <c r="J61" s="25"/>
      <c r="K61" s="24"/>
      <c r="L61" s="25"/>
      <c r="M61" s="24"/>
      <c r="N61" s="25"/>
      <c r="O61" s="24"/>
      <c r="P61" s="25"/>
      <c r="Q61" s="24"/>
      <c r="R61" s="26">
        <f t="shared" si="6"/>
        <v>0</v>
      </c>
      <c r="S61" s="24">
        <f t="shared" si="7"/>
      </c>
    </row>
    <row r="62" spans="1:19" ht="15.75">
      <c r="A62" s="11">
        <v>46</v>
      </c>
      <c r="B62" s="23"/>
      <c r="C62" s="44">
        <v>761</v>
      </c>
      <c r="D62" s="44" t="s">
        <v>118</v>
      </c>
      <c r="E62" s="44" t="s">
        <v>114</v>
      </c>
      <c r="F62" s="23"/>
      <c r="G62" s="24">
        <f t="shared" si="4"/>
        <v>12.5</v>
      </c>
      <c r="H62" s="25"/>
      <c r="I62" s="24">
        <f t="shared" si="5"/>
        <v>12.5</v>
      </c>
      <c r="J62" s="25"/>
      <c r="K62" s="24"/>
      <c r="L62" s="25"/>
      <c r="M62" s="24"/>
      <c r="N62" s="25"/>
      <c r="O62" s="24"/>
      <c r="P62" s="25"/>
      <c r="Q62" s="24"/>
      <c r="R62" s="26">
        <f t="shared" si="6"/>
        <v>0</v>
      </c>
      <c r="S62" s="24">
        <f t="shared" si="7"/>
      </c>
    </row>
    <row r="63" spans="1:19" ht="15.75">
      <c r="A63" s="11">
        <v>47</v>
      </c>
      <c r="B63" s="23"/>
      <c r="C63" s="44">
        <v>765</v>
      </c>
      <c r="D63" s="44" t="s">
        <v>119</v>
      </c>
      <c r="E63" s="44" t="s">
        <v>59</v>
      </c>
      <c r="F63" s="23"/>
      <c r="G63" s="24">
        <f t="shared" si="4"/>
        <v>12.5</v>
      </c>
      <c r="H63" s="25"/>
      <c r="I63" s="24">
        <f t="shared" si="5"/>
        <v>12.5</v>
      </c>
      <c r="J63" s="25"/>
      <c r="K63" s="24"/>
      <c r="L63" s="25"/>
      <c r="M63" s="24"/>
      <c r="N63" s="25"/>
      <c r="O63" s="24">
        <v>1.4</v>
      </c>
      <c r="P63" s="25"/>
      <c r="Q63" s="24"/>
      <c r="R63" s="26">
        <f t="shared" si="6"/>
        <v>0</v>
      </c>
      <c r="S63" s="24">
        <f t="shared" si="7"/>
      </c>
    </row>
    <row r="64" spans="1:19" ht="15.75">
      <c r="A64" s="11">
        <v>48</v>
      </c>
      <c r="B64" s="23"/>
      <c r="C64" s="44">
        <v>771</v>
      </c>
      <c r="D64" s="44" t="s">
        <v>120</v>
      </c>
      <c r="E64" s="44" t="s">
        <v>114</v>
      </c>
      <c r="F64" s="23"/>
      <c r="G64" s="24">
        <f t="shared" si="4"/>
        <v>12.5</v>
      </c>
      <c r="H64" s="25"/>
      <c r="I64" s="24">
        <f t="shared" si="5"/>
        <v>12.5</v>
      </c>
      <c r="J64" s="25"/>
      <c r="K64" s="24"/>
      <c r="L64" s="25"/>
      <c r="M64" s="24"/>
      <c r="N64" s="25"/>
      <c r="O64" s="24"/>
      <c r="P64" s="25"/>
      <c r="Q64" s="24"/>
      <c r="R64" s="26">
        <f t="shared" si="6"/>
        <v>0</v>
      </c>
      <c r="S64" s="24">
        <f t="shared" si="7"/>
      </c>
    </row>
    <row r="65" spans="1:19" ht="15.75">
      <c r="A65" s="11">
        <v>49</v>
      </c>
      <c r="B65" s="23"/>
      <c r="C65" s="44">
        <v>781</v>
      </c>
      <c r="D65" s="44" t="s">
        <v>121</v>
      </c>
      <c r="E65" s="44" t="s">
        <v>122</v>
      </c>
      <c r="F65" s="23"/>
      <c r="G65" s="24">
        <f t="shared" si="4"/>
        <v>12.5</v>
      </c>
      <c r="H65" s="25"/>
      <c r="I65" s="24">
        <f t="shared" si="5"/>
        <v>12.5</v>
      </c>
      <c r="J65" s="25"/>
      <c r="K65" s="24"/>
      <c r="L65" s="25"/>
      <c r="M65" s="24"/>
      <c r="N65" s="25"/>
      <c r="O65" s="24">
        <v>2.2</v>
      </c>
      <c r="P65" s="25"/>
      <c r="Q65" s="24"/>
      <c r="R65" s="26">
        <f t="shared" si="6"/>
        <v>0</v>
      </c>
      <c r="S65" s="24">
        <f t="shared" si="7"/>
      </c>
    </row>
    <row r="66" spans="1:19" ht="15.75">
      <c r="A66" s="11">
        <v>50</v>
      </c>
      <c r="B66" s="23"/>
      <c r="C66" s="44">
        <v>791</v>
      </c>
      <c r="D66" s="44" t="s">
        <v>123</v>
      </c>
      <c r="E66" s="44" t="s">
        <v>59</v>
      </c>
      <c r="F66" s="23"/>
      <c r="G66" s="24">
        <f t="shared" si="4"/>
        <v>12.5</v>
      </c>
      <c r="H66" s="25"/>
      <c r="I66" s="24">
        <f t="shared" si="5"/>
        <v>12.5</v>
      </c>
      <c r="J66" s="25"/>
      <c r="K66" s="24"/>
      <c r="L66" s="25"/>
      <c r="M66" s="24"/>
      <c r="N66" s="25"/>
      <c r="O66" s="24">
        <v>1</v>
      </c>
      <c r="P66" s="25"/>
      <c r="Q66" s="24"/>
      <c r="R66" s="26">
        <f t="shared" si="6"/>
        <v>0</v>
      </c>
      <c r="S66" s="24">
        <f t="shared" si="7"/>
      </c>
    </row>
    <row r="67" spans="1:19" ht="15.75">
      <c r="A67" s="11">
        <v>51</v>
      </c>
      <c r="B67" s="23"/>
      <c r="C67" s="44">
        <v>801</v>
      </c>
      <c r="D67" s="44" t="s">
        <v>124</v>
      </c>
      <c r="E67" s="44" t="s">
        <v>125</v>
      </c>
      <c r="F67" s="23"/>
      <c r="G67" s="24">
        <f t="shared" si="4"/>
        <v>12.5</v>
      </c>
      <c r="H67" s="25"/>
      <c r="I67" s="24">
        <f t="shared" si="5"/>
        <v>12.5</v>
      </c>
      <c r="J67" s="25"/>
      <c r="K67" s="24"/>
      <c r="L67" s="25"/>
      <c r="M67" s="24"/>
      <c r="N67" s="25"/>
      <c r="O67" s="24">
        <v>2.8</v>
      </c>
      <c r="P67" s="25"/>
      <c r="Q67" s="24"/>
      <c r="R67" s="26">
        <f t="shared" si="6"/>
        <v>0</v>
      </c>
      <c r="S67" s="24">
        <f t="shared" si="7"/>
      </c>
    </row>
    <row r="68" spans="1:19" ht="15.75">
      <c r="A68" s="11">
        <v>52</v>
      </c>
      <c r="B68" s="23"/>
      <c r="C68" s="44">
        <v>811</v>
      </c>
      <c r="D68" s="44" t="s">
        <v>126</v>
      </c>
      <c r="E68" s="44" t="s">
        <v>127</v>
      </c>
      <c r="F68" s="23"/>
      <c r="G68" s="24">
        <f t="shared" si="0"/>
        <v>12.5</v>
      </c>
      <c r="H68" s="25"/>
      <c r="I68" s="24">
        <f t="shared" si="1"/>
        <v>12.5</v>
      </c>
      <c r="J68" s="25"/>
      <c r="K68" s="24"/>
      <c r="L68" s="25"/>
      <c r="M68" s="24"/>
      <c r="N68" s="25"/>
      <c r="O68" s="24"/>
      <c r="P68" s="25"/>
      <c r="Q68" s="24"/>
      <c r="R68" s="26">
        <f t="shared" si="2"/>
        <v>0</v>
      </c>
      <c r="S68" s="24">
        <f t="shared" si="3"/>
      </c>
    </row>
    <row r="69" spans="2:19" ht="15.75">
      <c r="B69" s="27" t="s">
        <v>13</v>
      </c>
      <c r="C69" s="28" t="s">
        <v>30</v>
      </c>
      <c r="J69" s="12" t="s">
        <v>9</v>
      </c>
      <c r="K69" s="16"/>
      <c r="L69" s="16"/>
      <c r="M69" s="16"/>
      <c r="N69" s="16"/>
      <c r="O69" s="16"/>
      <c r="P69" s="21"/>
      <c r="Q69" s="21"/>
      <c r="R69" s="30"/>
      <c r="S69" s="31">
        <f>SUM(S17:S68)</f>
        <v>0</v>
      </c>
    </row>
    <row r="70" spans="2:19" ht="15.75">
      <c r="B70" s="43" t="s">
        <v>13</v>
      </c>
      <c r="C70" s="28" t="s">
        <v>29</v>
      </c>
      <c r="J70" s="12" t="s">
        <v>19</v>
      </c>
      <c r="K70" s="21"/>
      <c r="L70" s="21"/>
      <c r="M70" s="21"/>
      <c r="N70" s="21"/>
      <c r="O70" s="21"/>
      <c r="P70" s="21"/>
      <c r="Q70" s="21"/>
      <c r="R70" s="30"/>
      <c r="S70" s="16"/>
    </row>
    <row r="71" spans="2:19" ht="15.75">
      <c r="B71" s="27" t="s">
        <v>13</v>
      </c>
      <c r="C71" s="34"/>
      <c r="E71" s="32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2:4" ht="15.75">
      <c r="B72" s="27" t="s">
        <v>13</v>
      </c>
      <c r="C72" s="52" t="s">
        <v>37</v>
      </c>
      <c r="D72" s="46"/>
    </row>
    <row r="73" spans="2:4" ht="15.75">
      <c r="B73" s="27" t="s">
        <v>13</v>
      </c>
      <c r="D73" s="51" t="s">
        <v>28</v>
      </c>
    </row>
    <row r="74" spans="2:14" ht="18.75" customHeight="1">
      <c r="B74" s="27" t="s">
        <v>13</v>
      </c>
      <c r="D74" s="45" t="s">
        <v>31</v>
      </c>
      <c r="N74" s="48"/>
    </row>
    <row r="75" spans="2:4" ht="15.75">
      <c r="B75" s="27" t="s">
        <v>13</v>
      </c>
      <c r="D75" s="45" t="s">
        <v>35</v>
      </c>
    </row>
    <row r="76" spans="2:6" ht="15.75">
      <c r="B76" s="27" t="s">
        <v>13</v>
      </c>
      <c r="D76" s="45" t="s">
        <v>41</v>
      </c>
      <c r="E76" s="49" t="s">
        <v>42</v>
      </c>
      <c r="F76" s="45" t="s">
        <v>43</v>
      </c>
    </row>
    <row r="77" spans="2:3" ht="15.75">
      <c r="B77" s="27" t="s">
        <v>13</v>
      </c>
      <c r="C77" s="52" t="s">
        <v>38</v>
      </c>
    </row>
    <row r="78" spans="2:4" ht="15.75">
      <c r="B78" s="27" t="s">
        <v>13</v>
      </c>
      <c r="D78" s="12" t="s">
        <v>39</v>
      </c>
    </row>
    <row r="79" spans="2:4" ht="15.75">
      <c r="B79" s="27" t="s">
        <v>13</v>
      </c>
      <c r="D79" s="12" t="s">
        <v>40</v>
      </c>
    </row>
  </sheetData>
  <autoFilter ref="B16:B74"/>
  <mergeCells count="30">
    <mergeCell ref="A13:A15"/>
    <mergeCell ref="H13:I15"/>
    <mergeCell ref="E13:E16"/>
    <mergeCell ref="C15:D15"/>
    <mergeCell ref="C14:D14"/>
    <mergeCell ref="C13:D13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N13:O15"/>
    <mergeCell ref="G7:L7"/>
    <mergeCell ref="F8:L8"/>
    <mergeCell ref="F11:L11"/>
    <mergeCell ref="L13:M15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:N68 P17:P68 L17:L68 J17:J68">
    <cfRule type="expression" priority="1" dxfId="0" stopIfTrue="1">
      <formula>(K17=0)</formula>
    </cfRule>
  </conditionalFormatting>
  <conditionalFormatting sqref="Q17:Q68 O17:O68 M17:M68 K17:K68">
    <cfRule type="cellIs" priority="2" dxfId="1" operator="equal" stopIfTrue="1">
      <formula>0</formula>
    </cfRule>
  </conditionalFormatting>
  <hyperlinks>
    <hyperlink ref="E76" location="Sheet2!A1" display="cover letter "/>
  </hyperlinks>
  <printOptions horizontalCentered="1"/>
  <pageMargins left="0" right="0" top="0.75" bottom="0.75" header="0.5" footer="0.5"/>
  <pageSetup horizontalDpi="600" verticalDpi="600" orientation="portrait" scale="85" r:id="rId4"/>
  <headerFooter alignWithMargins="0">
    <oddHeader>&amp;R&amp;D</oddHeader>
    <oddFooter>&amp;RPage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2006-06-22T20:38:19Z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