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esearch&amp;Analysis\Users\Jordan\Reports\2015\2015 Financial Aid Report\"/>
    </mc:Choice>
  </mc:AlternateContent>
  <bookViews>
    <workbookView xWindow="0" yWindow="0" windowWidth="22680" windowHeight="10110" activeTab="1"/>
  </bookViews>
  <sheets>
    <sheet name="Data Notes &amp; Definitions" sheetId="14" r:id="rId1"/>
    <sheet name="FAFSA Statistics" sheetId="5" r:id="rId2"/>
    <sheet name="Fiscal Summary" sheetId="9" r:id="rId3"/>
    <sheet name="Award Summary" sheetId="10" r:id="rId4"/>
    <sheet name="Grants Net Payments" sheetId="12" r:id="rId5"/>
    <sheet name="Grants Student Counts" sheetId="11" r:id="rId6"/>
    <sheet name="Grants Average Award" sheetId="2" r:id="rId7"/>
    <sheet name="Billed Award Net Payments" sheetId="17" r:id="rId8"/>
    <sheet name="Billed Award Student Counts" sheetId="16" r:id="rId9"/>
    <sheet name="Billed Award Average Award" sheetId="8" r:id="rId10"/>
    <sheet name="Teaching Stipends" sheetId="3" r:id="rId11"/>
  </sheets>
  <definedNames>
    <definedName name="_xlnm._FilterDatabase" localSheetId="2" hidden="1">'Fiscal Summary'!$M$1:$N$13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9" l="1"/>
  <c r="B26" i="9"/>
  <c r="B19" i="9"/>
  <c r="U22" i="5"/>
  <c r="U21" i="5"/>
  <c r="U20" i="5"/>
  <c r="U19" i="5"/>
  <c r="U18" i="5"/>
  <c r="U17" i="5"/>
  <c r="U16" i="5"/>
  <c r="U13" i="5"/>
  <c r="U12" i="5"/>
  <c r="U10" i="5"/>
  <c r="U9" i="5"/>
  <c r="U7" i="5"/>
  <c r="U6" i="5"/>
  <c r="U4" i="5"/>
  <c r="O22" i="5"/>
  <c r="O21" i="5"/>
  <c r="O20" i="5"/>
  <c r="O19" i="5"/>
  <c r="O18" i="5"/>
  <c r="O17" i="5"/>
  <c r="O16" i="5"/>
  <c r="O13" i="5"/>
  <c r="O12" i="5"/>
  <c r="O10" i="5"/>
  <c r="O9" i="5"/>
  <c r="O7" i="5"/>
  <c r="O6" i="5"/>
  <c r="O4" i="5"/>
  <c r="I22" i="5"/>
  <c r="I21" i="5"/>
  <c r="I20" i="5"/>
  <c r="I19" i="5"/>
  <c r="I18" i="5"/>
  <c r="I17" i="5"/>
  <c r="I16" i="5"/>
  <c r="I13" i="5"/>
  <c r="I12" i="5"/>
  <c r="I10" i="5"/>
  <c r="I9" i="5"/>
  <c r="I7" i="5"/>
  <c r="I6" i="5"/>
  <c r="I4" i="5"/>
  <c r="K21" i="10" l="1"/>
  <c r="K20" i="10"/>
  <c r="K19" i="10"/>
  <c r="K9" i="10"/>
  <c r="K6" i="10"/>
  <c r="L21" i="10" l="1"/>
  <c r="I21" i="10"/>
  <c r="M21" i="10"/>
  <c r="J21" i="10"/>
  <c r="H21" i="10"/>
  <c r="G21" i="10"/>
  <c r="F21" i="10"/>
  <c r="E21" i="10"/>
  <c r="D21" i="10"/>
  <c r="C21" i="10"/>
  <c r="C26" i="9" l="1"/>
  <c r="H29" i="9"/>
  <c r="F29" i="9"/>
  <c r="G29" i="9" s="1"/>
  <c r="D29" i="9"/>
  <c r="B29" i="9"/>
  <c r="C29" i="9" s="1"/>
  <c r="G27" i="9"/>
  <c r="C27" i="9"/>
  <c r="H26" i="9"/>
  <c r="F26" i="9"/>
  <c r="G26" i="9" s="1"/>
  <c r="G25" i="9"/>
  <c r="C25" i="9"/>
  <c r="G24" i="9"/>
  <c r="C24" i="9"/>
  <c r="G23" i="9"/>
  <c r="C23" i="9"/>
  <c r="G22" i="9"/>
  <c r="C22" i="9"/>
  <c r="G20" i="9"/>
  <c r="C20" i="9"/>
  <c r="H19" i="9"/>
  <c r="F19" i="9"/>
  <c r="G19" i="9" s="1"/>
  <c r="D19" i="9"/>
  <c r="G18" i="9"/>
  <c r="C18" i="9"/>
  <c r="G17" i="9"/>
  <c r="C17" i="9"/>
  <c r="G16" i="9"/>
  <c r="C16" i="9"/>
  <c r="G15" i="9"/>
  <c r="C15" i="9"/>
  <c r="G14" i="9"/>
  <c r="C14" i="9"/>
  <c r="G13" i="9"/>
  <c r="C13" i="9"/>
  <c r="G12" i="9"/>
  <c r="G11" i="9"/>
  <c r="C11" i="9"/>
  <c r="G10" i="9"/>
  <c r="C10" i="9"/>
  <c r="G9" i="9"/>
  <c r="C9" i="9"/>
  <c r="G8" i="9"/>
  <c r="C8" i="9"/>
  <c r="G7" i="9"/>
  <c r="C7" i="9"/>
  <c r="G6" i="9"/>
  <c r="C6" i="9"/>
  <c r="G5" i="9"/>
  <c r="C5" i="9"/>
  <c r="B28" i="9" l="1"/>
  <c r="B30" i="9" s="1"/>
  <c r="C30" i="9" s="1"/>
  <c r="C19" i="9"/>
  <c r="F28" i="9"/>
  <c r="G28" i="9" s="1"/>
  <c r="D28" i="9"/>
  <c r="H28" i="9"/>
  <c r="C28" i="9" l="1"/>
  <c r="H30" i="9"/>
  <c r="D30" i="9"/>
  <c r="I28" i="9" l="1"/>
  <c r="I11" i="9"/>
  <c r="I10" i="9"/>
  <c r="I9" i="9"/>
  <c r="I8" i="9"/>
  <c r="I7" i="9"/>
  <c r="I6" i="9"/>
  <c r="I5" i="9"/>
  <c r="I27" i="9"/>
  <c r="I25" i="9"/>
  <c r="I24" i="9"/>
  <c r="I23" i="9"/>
  <c r="I22" i="9"/>
  <c r="I20" i="9"/>
  <c r="I18" i="9"/>
  <c r="I17" i="9"/>
  <c r="I16" i="9"/>
  <c r="I15" i="9"/>
  <c r="I14" i="9"/>
  <c r="I13" i="9"/>
  <c r="I12" i="9"/>
  <c r="I26" i="9"/>
  <c r="I29" i="9"/>
  <c r="I19" i="9"/>
  <c r="E11" i="9"/>
  <c r="E9" i="9"/>
  <c r="E7" i="9"/>
  <c r="E5" i="9"/>
  <c r="E25" i="9"/>
  <c r="E23" i="9"/>
  <c r="E22" i="9"/>
  <c r="E17" i="9"/>
  <c r="E15" i="9"/>
  <c r="E13" i="9"/>
  <c r="E30" i="9"/>
  <c r="E10" i="9"/>
  <c r="E8" i="9"/>
  <c r="E6" i="9"/>
  <c r="E27" i="9"/>
  <c r="E24" i="9"/>
  <c r="E20" i="9"/>
  <c r="E18" i="9"/>
  <c r="E16" i="9"/>
  <c r="E14" i="9"/>
  <c r="E12" i="9"/>
  <c r="E29" i="9"/>
  <c r="E19" i="9"/>
  <c r="E26" i="9"/>
  <c r="E28" i="9"/>
</calcChain>
</file>

<file path=xl/sharedStrings.xml><?xml version="1.0" encoding="utf-8"?>
<sst xmlns="http://schemas.openxmlformats.org/spreadsheetml/2006/main" count="616" uniqueCount="193">
  <si>
    <t>Ancilla College</t>
  </si>
  <si>
    <t>Anderson University</t>
  </si>
  <si>
    <t>Art Inst of Phoenix (prev. Art Inst Ind)</t>
  </si>
  <si>
    <t>Art Inst of Phoenix (prev. B Mackie FtW)</t>
  </si>
  <si>
    <t>Art Inst of Phoenix (prev. B Mackie Ind)</t>
  </si>
  <si>
    <t>Art Inst of Phoenix (prev. B Mackie Mer)</t>
  </si>
  <si>
    <t>Art Inst of Phoenix (prev. B Mackie Mic)</t>
  </si>
  <si>
    <t>Art Inst of Phoenix (prev. B Mackie SBd)</t>
  </si>
  <si>
    <t>Ball State University</t>
  </si>
  <si>
    <t>Bethel College</t>
  </si>
  <si>
    <t>Butler University</t>
  </si>
  <si>
    <t>Calumet College of Saint Joseph</t>
  </si>
  <si>
    <t>Chamberlain College of Nursing - Indpls</t>
  </si>
  <si>
    <t>Cincinnati State Technical College</t>
  </si>
  <si>
    <t>Crossroads Bible College</t>
  </si>
  <si>
    <t>DePauw University</t>
  </si>
  <si>
    <t>Earlham College</t>
  </si>
  <si>
    <t>Fortis College</t>
  </si>
  <si>
    <t>Franklin College</t>
  </si>
  <si>
    <t>Goshen College</t>
  </si>
  <si>
    <t>Grace College</t>
  </si>
  <si>
    <t>Hanover College</t>
  </si>
  <si>
    <t>Harrison College -Anderson</t>
  </si>
  <si>
    <t>Harrison College -Columbus</t>
  </si>
  <si>
    <t>Harrison College -Elkhart</t>
  </si>
  <si>
    <t>Harrison College -Evansville</t>
  </si>
  <si>
    <t>Harrison College -Fort Wayne</t>
  </si>
  <si>
    <t>Harrison College -Indianapolis</t>
  </si>
  <si>
    <t>Harrison College -Indpls East</t>
  </si>
  <si>
    <t>Harrison College -Indpls Northwest</t>
  </si>
  <si>
    <t>Harrison College -Lafayette</t>
  </si>
  <si>
    <t>Harrison College -Terre Haute</t>
  </si>
  <si>
    <t>Holy Cross College</t>
  </si>
  <si>
    <t>Huntington University</t>
  </si>
  <si>
    <t>Indiana Institute of Technology</t>
  </si>
  <si>
    <t>Indiana State University</t>
  </si>
  <si>
    <t>Indiana University - Bloomington</t>
  </si>
  <si>
    <t>Indiana University - Kokomo</t>
  </si>
  <si>
    <t>Indiana University - South Bend</t>
  </si>
  <si>
    <t>Indiana University East - Richmond</t>
  </si>
  <si>
    <t>Indiana University Northwest - Gary</t>
  </si>
  <si>
    <t>Indiana University Southeast -New Albany</t>
  </si>
  <si>
    <t>Indiana Wesleyan University</t>
  </si>
  <si>
    <t>International Business College -Ft Wayne</t>
  </si>
  <si>
    <t>International Business College -Indpls</t>
  </si>
  <si>
    <t>ITT Technical Institute - Fort Wayne</t>
  </si>
  <si>
    <t>ITT Technical Institute - Indianapolis</t>
  </si>
  <si>
    <t>ITT Technical Institute - Merrillville</t>
  </si>
  <si>
    <t>ITT Technical Institute - Newburgh</t>
  </si>
  <si>
    <t>ITT Technical Institute - South Bend</t>
  </si>
  <si>
    <t>IUPU - Columbus</t>
  </si>
  <si>
    <t>IUPU - Fort Wayne</t>
  </si>
  <si>
    <t>IUPU - Indianapolis</t>
  </si>
  <si>
    <t>Ivy Tech  Community College</t>
  </si>
  <si>
    <t>Kaplan College - Hammond</t>
  </si>
  <si>
    <t>Kaplan College - Indianapolis South</t>
  </si>
  <si>
    <t>Lincoln College of Technology</t>
  </si>
  <si>
    <t>Manchester University</t>
  </si>
  <si>
    <t>Marian University</t>
  </si>
  <si>
    <t>Martin University</t>
  </si>
  <si>
    <t>MedTech College - Fort Wayne</t>
  </si>
  <si>
    <t>MedTech College - Greenwood</t>
  </si>
  <si>
    <t>MedTech College - Indianapolis</t>
  </si>
  <si>
    <t>National College - Fort Wayne</t>
  </si>
  <si>
    <t>National College - Indianapolis</t>
  </si>
  <si>
    <t>National College - South Bend</t>
  </si>
  <si>
    <t>Northern Kentucky University</t>
  </si>
  <si>
    <t>Oakland City University</t>
  </si>
  <si>
    <t>Purdue University - Calumet</t>
  </si>
  <si>
    <t>Purdue University - North Central</t>
  </si>
  <si>
    <t>Purdue University - West Lafayette</t>
  </si>
  <si>
    <t>Rose-Hulman Institute of Technology</t>
  </si>
  <si>
    <t>Saint Elizabeth's School of Nursing</t>
  </si>
  <si>
    <t>Saint Joseph's College</t>
  </si>
  <si>
    <t>Saint Mary's College</t>
  </si>
  <si>
    <t>Saint Mary-Of-The-Woods College</t>
  </si>
  <si>
    <t>Taylor University - Upland</t>
  </si>
  <si>
    <t>Trine University</t>
  </si>
  <si>
    <t>Trine University Branch</t>
  </si>
  <si>
    <t>University of Cincinnati</t>
  </si>
  <si>
    <t>University of Evansville</t>
  </si>
  <si>
    <t>University of Indianapolis</t>
  </si>
  <si>
    <t>University of Notre Dame</t>
  </si>
  <si>
    <t>University of Saint Francis</t>
  </si>
  <si>
    <t>University of Southern Indiana</t>
  </si>
  <si>
    <t>Valparaiso University</t>
  </si>
  <si>
    <t>Vincennes University</t>
  </si>
  <si>
    <t>Wabash College</t>
  </si>
  <si>
    <t>WGU Indiana</t>
  </si>
  <si>
    <t>Institution Type</t>
  </si>
  <si>
    <t>HEA</t>
  </si>
  <si>
    <t>FOC</t>
  </si>
  <si>
    <t>21st</t>
  </si>
  <si>
    <t>2 Year Public</t>
  </si>
  <si>
    <t>4 Year Public</t>
  </si>
  <si>
    <t>Private</t>
  </si>
  <si>
    <t>Proprietary</t>
  </si>
  <si>
    <t>Students</t>
  </si>
  <si>
    <t>Frank O'Bannon Total</t>
  </si>
  <si>
    <t>National Guard</t>
  </si>
  <si>
    <t>Institution</t>
  </si>
  <si>
    <t>CVO</t>
  </si>
  <si>
    <t>Mitch Daniels Early Graduation Scholarship</t>
  </si>
  <si>
    <t>Minority Teacher Scholarship</t>
  </si>
  <si>
    <t>Students with GPA &gt;=3.5</t>
  </si>
  <si>
    <t>Students with GPA &gt;=3.0</t>
  </si>
  <si>
    <t>Total</t>
  </si>
  <si>
    <t>Max Award</t>
  </si>
  <si>
    <t>Award Amount</t>
  </si>
  <si>
    <t>Population Size</t>
  </si>
  <si>
    <t>Male</t>
  </si>
  <si>
    <t>Female</t>
  </si>
  <si>
    <t>Dependent</t>
  </si>
  <si>
    <t>Independent</t>
  </si>
  <si>
    <t>Single</t>
  </si>
  <si>
    <t>Married</t>
  </si>
  <si>
    <t>1st Generation Student</t>
  </si>
  <si>
    <t>Pell Eligible</t>
  </si>
  <si>
    <t>In Legal Guardianship</t>
  </si>
  <si>
    <t>Dislocated Worker, Parent</t>
  </si>
  <si>
    <t>Dislocated Worker, Student</t>
  </si>
  <si>
    <t>Independent Student Single Parent</t>
  </si>
  <si>
    <t>Parent is Single Parent</t>
  </si>
  <si>
    <t>All Filers</t>
  </si>
  <si>
    <t>O'Bannon Recipients</t>
  </si>
  <si>
    <t>Scholars</t>
  </si>
  <si>
    <t>FAFSA DEMOGRAPHICS</t>
  </si>
  <si>
    <t>2014-15</t>
  </si>
  <si>
    <t>FALL</t>
  </si>
  <si>
    <t>SPRING</t>
  </si>
  <si>
    <t>Minority Teacher Stipend</t>
  </si>
  <si>
    <t>High Needs Stipend</t>
  </si>
  <si>
    <t>Average Award</t>
  </si>
  <si>
    <t>Net Payments</t>
  </si>
  <si>
    <t>HEA(O'Bannon)</t>
  </si>
  <si>
    <t>FOC(O'Bannon)</t>
  </si>
  <si>
    <t>Programs/Awards/Grants</t>
  </si>
  <si>
    <t>All Programs Outside 21st Century</t>
  </si>
  <si>
    <t>Expenditures</t>
  </si>
  <si>
    <t>Pctg of total</t>
  </si>
  <si>
    <t>Higher Education Award</t>
  </si>
  <si>
    <t>Freedom of Choice</t>
  </si>
  <si>
    <t>CVO - Statutory Fee Remissions</t>
  </si>
  <si>
    <t>Adult Student Grant</t>
  </si>
  <si>
    <t>Earn Indiana Work Study Program</t>
  </si>
  <si>
    <t>Rbt Byrd Scholarship (Federal)</t>
  </si>
  <si>
    <t>Soldiers &amp; Sailors Children's Home Books</t>
  </si>
  <si>
    <t>Nursing Scholarship Program</t>
  </si>
  <si>
    <t>Contract for Space Program</t>
  </si>
  <si>
    <t>SFA Administration***</t>
  </si>
  <si>
    <t>21st Century Scholarship</t>
  </si>
  <si>
    <t>21st Century Scholars Program</t>
  </si>
  <si>
    <t>21st Early Intervention (State)</t>
  </si>
  <si>
    <t>GEAR UP Summer (Federal)</t>
  </si>
  <si>
    <t>GEAR UP Site Support (Federal)</t>
  </si>
  <si>
    <t>21st Sub-Total</t>
  </si>
  <si>
    <t>21st Central Office Administration</t>
  </si>
  <si>
    <t>Total Administration</t>
  </si>
  <si>
    <t>National Guard Programs</t>
  </si>
  <si>
    <t>*** As of AY 2014-15, the Division of Student Financial Aid (SFA) has been fully integrated into the Indiana Commission for Higher Education and is no longer accounted for separately</t>
  </si>
  <si>
    <t>Awards</t>
  </si>
  <si>
    <t>Mean</t>
  </si>
  <si>
    <t>All Major Programs</t>
  </si>
  <si>
    <t>Source: CHE Grants Reporting and Delivery System (GRADS)</t>
  </si>
  <si>
    <t>BILLED AWARDS**</t>
  </si>
  <si>
    <t>All Grants</t>
  </si>
  <si>
    <t>GRANTS*</t>
  </si>
  <si>
    <t>* The state determines who is eligible based on FAFSA data and other sources.</t>
  </si>
  <si>
    <t>1) All award dollars and award amounts are listed at the institution to which they were paid.</t>
  </si>
  <si>
    <t>Data Notes and Definitions</t>
  </si>
  <si>
    <t xml:space="preserve">For additional information about Indiana student financial aid programs and eligibility criteria, please visit: http://www.in.gov/che/4498.htm# </t>
  </si>
  <si>
    <t>Contract-for-Space</t>
  </si>
  <si>
    <t>***Student counts in the total row are unduplicated and will therefore not equal the sum of student counts by institution type.</t>
  </si>
  <si>
    <t>Total***</t>
  </si>
  <si>
    <t xml:space="preserve">CVO </t>
  </si>
  <si>
    <t>Book Payments</t>
  </si>
  <si>
    <t>** Institutions determine who is eligible and 'bill' the state for award amounts.</t>
  </si>
  <si>
    <t>FY 2012</t>
  </si>
  <si>
    <t>FY 2015</t>
  </si>
  <si>
    <t>FY 2013</t>
  </si>
  <si>
    <t>FY 2014</t>
  </si>
  <si>
    <t>FY 2015 Fiscal Summary</t>
  </si>
  <si>
    <t>Trend</t>
  </si>
  <si>
    <t>Four Year Trend</t>
  </si>
  <si>
    <t>Source: Peoplesoft (State Accounting System)</t>
  </si>
  <si>
    <t>NOTE: Amounts in this table represent funds disbursed during FY 2015 only. In contrast, the remaining tables in this workbook represent liabilities incurred thus far during award year 2014-15, a window of time that overlaps multiple fiscal years. As such, totals in this table will differ from those in the remaining tables.</t>
  </si>
  <si>
    <t>Total Programs and Administration</t>
  </si>
  <si>
    <t>Non-21st Program Sub-Total</t>
  </si>
  <si>
    <t>Total Programs</t>
  </si>
  <si>
    <t>Award Year 2014-15</t>
  </si>
  <si>
    <r>
      <t xml:space="preserve">2) </t>
    </r>
    <r>
      <rPr>
        <b/>
        <sz val="11"/>
        <color theme="1"/>
        <rFont val="Calibri"/>
        <family val="2"/>
        <scheme val="minor"/>
      </rPr>
      <t xml:space="preserve">BILLED AWARDS </t>
    </r>
    <r>
      <rPr>
        <sz val="11"/>
        <color theme="1"/>
        <rFont val="Calibri"/>
        <family val="2"/>
        <scheme val="minor"/>
      </rPr>
      <t>are those for which the Commission has little prior knowledge of which students should receive an award. Colleges determine student eligibility based on program criteria and bill the Commission for the award amount. In the case of the CVO program, for example, students apply through the Indiana Department of Veteran Affairs and present the valid application to their college which then bills the state for the award amount. Neither the college nor the Commission know in advance of the school year which students will be eligible for CVO program billed awards.</t>
    </r>
  </si>
  <si>
    <r>
      <t xml:space="preserve">2) </t>
    </r>
    <r>
      <rPr>
        <b/>
        <sz val="11"/>
        <color theme="1"/>
        <rFont val="Calibri"/>
        <family val="2"/>
        <scheme val="minor"/>
      </rPr>
      <t xml:space="preserve">GRANTS </t>
    </r>
    <r>
      <rPr>
        <sz val="11"/>
        <color theme="1"/>
        <rFont val="Calibri"/>
        <family val="2"/>
        <scheme val="minor"/>
      </rPr>
      <t xml:space="preserve"> are those awards over which the Commission exercises the most control. For the most part, the Commission calculates the award level on a student-by-student basis, and informs the college of each student's award. The exceptions to this are the National Guard grants, which respond to information from the National Guard Education office on a regular basis.</t>
    </r>
  </si>
  <si>
    <t>3) Frank O'Bannon is composed of the Higher Education Award (HEA) and the Freedom of Choice Award (FOC). National Guard grants include the National Guard Supplemental Grant (NGS) and the National Guard Extension Scholarship (NGE).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</si>
</sst>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quot;$&quot;#,##0.00"/>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Calibri"/>
      <family val="2"/>
    </font>
    <font>
      <sz val="11"/>
      <color rgb="FF000000"/>
      <name val="Calibri"/>
      <family val="2"/>
    </font>
    <font>
      <b/>
      <sz val="11"/>
      <color rgb="FF000000"/>
      <name val="Calibri"/>
      <family val="2"/>
    </font>
    <font>
      <sz val="14"/>
      <color theme="0"/>
      <name val="Calibri"/>
      <family val="2"/>
      <scheme val="minor"/>
    </font>
    <font>
      <sz val="12"/>
      <color theme="1"/>
      <name val="Calibri"/>
      <family val="2"/>
      <scheme val="minor"/>
    </font>
    <font>
      <sz val="10"/>
      <color theme="1"/>
      <name val="Calibri"/>
      <family val="2"/>
      <scheme val="minor"/>
    </font>
    <font>
      <sz val="18"/>
      <color theme="4"/>
      <name val="Calibri"/>
      <family val="2"/>
      <scheme val="minor"/>
    </font>
    <font>
      <sz val="18"/>
      <color theme="0"/>
      <name val="Calibri"/>
      <family val="2"/>
      <scheme val="minor"/>
    </font>
    <font>
      <sz val="14"/>
      <name val="Calibri"/>
      <family val="2"/>
      <scheme val="minor"/>
    </font>
    <font>
      <sz val="11"/>
      <color theme="5" tint="-0.249977111117893"/>
      <name val="Calibri"/>
      <family val="2"/>
      <scheme val="minor"/>
    </font>
    <font>
      <i/>
      <sz val="11"/>
      <color theme="1"/>
      <name val="Calibri"/>
      <family val="2"/>
      <scheme val="minor"/>
    </font>
    <font>
      <b/>
      <sz val="14"/>
      <color theme="1"/>
      <name val="Calibri"/>
      <family val="2"/>
      <scheme val="minor"/>
    </font>
    <font>
      <b/>
      <sz val="14"/>
      <color rgb="FF000000"/>
      <name val="Calibri"/>
      <family val="2"/>
    </font>
    <font>
      <b/>
      <sz val="12"/>
      <color theme="1"/>
      <name val="Calibri"/>
      <family val="2"/>
      <scheme val="minor"/>
    </font>
    <font>
      <sz val="11"/>
      <name val="Calibri"/>
      <family val="2"/>
      <scheme val="minor"/>
    </font>
    <font>
      <sz val="11"/>
      <color rgb="FF000000"/>
      <name val="Calibri"/>
      <family val="2"/>
      <scheme val="minor"/>
    </font>
    <font>
      <b/>
      <sz val="11"/>
      <name val="Calibri"/>
      <family val="2"/>
      <scheme val="minor"/>
    </font>
    <font>
      <sz val="18"/>
      <color theme="1"/>
      <name val="Calibri"/>
      <family val="2"/>
      <scheme val="minor"/>
    </font>
    <font>
      <sz val="11"/>
      <color theme="1"/>
      <name val="Calibri"/>
      <family val="2"/>
      <scheme val="minor"/>
    </font>
    <font>
      <sz val="12"/>
      <color rgb="FFFF0000"/>
      <name val="Calibri"/>
      <family val="2"/>
      <scheme val="minor"/>
    </font>
    <font>
      <sz val="10"/>
      <color indexed="8"/>
      <name val="Calibri"/>
      <family val="2"/>
      <scheme val="minor"/>
    </font>
    <font>
      <sz val="10"/>
      <name val="Calibri"/>
      <family val="2"/>
      <scheme val="minor"/>
    </font>
    <font>
      <b/>
      <sz val="18"/>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bgColor rgb="FF000000"/>
      </patternFill>
    </fill>
    <fill>
      <patternFill patternType="solid">
        <fgColor theme="4" tint="0.39997558519241921"/>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4"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auto="1"/>
      </left>
      <right/>
      <top/>
      <bottom style="thin">
        <color auto="1"/>
      </bottom>
      <diagonal/>
    </border>
    <border>
      <left style="medium">
        <color auto="1"/>
      </left>
      <right/>
      <top/>
      <bottom/>
      <diagonal/>
    </border>
    <border>
      <left style="medium">
        <color auto="1"/>
      </left>
      <right/>
      <top style="thin">
        <color auto="1"/>
      </top>
      <bottom/>
      <diagonal/>
    </border>
    <border>
      <left style="thin">
        <color auto="1"/>
      </left>
      <right/>
      <top style="thin">
        <color indexed="64"/>
      </top>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0">
    <xf numFmtId="0" fontId="0" fillId="0" borderId="0" xfId="0"/>
    <xf numFmtId="164" fontId="0" fillId="0" borderId="0" xfId="0" applyNumberFormat="1"/>
    <xf numFmtId="165" fontId="0" fillId="0" borderId="0" xfId="1" applyNumberFormat="1" applyFont="1"/>
    <xf numFmtId="0" fontId="0" fillId="0" borderId="0" xfId="0" applyFill="1"/>
    <xf numFmtId="0" fontId="3" fillId="0" borderId="1" xfId="0" applyFont="1" applyFill="1" applyBorder="1"/>
    <xf numFmtId="0" fontId="3" fillId="0" borderId="1" xfId="0" applyFont="1" applyBorder="1" applyAlignment="1">
      <alignment horizontal="center"/>
    </xf>
    <xf numFmtId="0" fontId="7" fillId="0" borderId="1" xfId="0" applyFont="1" applyFill="1" applyBorder="1"/>
    <xf numFmtId="0" fontId="0" fillId="2" borderId="0" xfId="0" applyFont="1" applyFill="1" applyBorder="1"/>
    <xf numFmtId="0" fontId="8" fillId="3" borderId="2" xfId="0" applyFont="1" applyFill="1" applyBorder="1" applyAlignment="1">
      <alignment horizontal="center" vertical="center"/>
    </xf>
    <xf numFmtId="0" fontId="8" fillId="4" borderId="2" xfId="0" applyFont="1" applyFill="1" applyBorder="1" applyAlignment="1">
      <alignment horizontal="center" vertical="center"/>
    </xf>
    <xf numFmtId="0" fontId="8" fillId="5" borderId="2" xfId="0" applyFont="1" applyFill="1" applyBorder="1" applyAlignment="1">
      <alignment horizontal="center" vertical="center"/>
    </xf>
    <xf numFmtId="0" fontId="9" fillId="2" borderId="0" xfId="0" applyFont="1" applyFill="1" applyBorder="1" applyAlignment="1">
      <alignment horizontal="right"/>
    </xf>
    <xf numFmtId="3" fontId="10" fillId="6" borderId="6" xfId="0" applyNumberFormat="1" applyFont="1" applyFill="1" applyBorder="1" applyAlignment="1">
      <alignment horizontal="center"/>
    </xf>
    <xf numFmtId="3" fontId="10" fillId="7" borderId="6" xfId="0" applyNumberFormat="1" applyFont="1" applyFill="1" applyBorder="1" applyAlignment="1">
      <alignment horizontal="center"/>
    </xf>
    <xf numFmtId="3" fontId="10" fillId="8" borderId="6" xfId="0" applyNumberFormat="1" applyFont="1" applyFill="1" applyBorder="1" applyAlignment="1">
      <alignment horizontal="center"/>
    </xf>
    <xf numFmtId="3" fontId="10" fillId="2" borderId="0" xfId="0" applyNumberFormat="1" applyFont="1" applyFill="1" applyBorder="1" applyAlignment="1">
      <alignment horizontal="center"/>
    </xf>
    <xf numFmtId="9" fontId="10" fillId="2" borderId="2" xfId="0" applyNumberFormat="1" applyFont="1" applyFill="1" applyBorder="1" applyAlignment="1">
      <alignment horizontal="center"/>
    </xf>
    <xf numFmtId="9" fontId="10" fillId="6" borderId="6" xfId="0" applyNumberFormat="1" applyFont="1" applyFill="1" applyBorder="1" applyAlignment="1">
      <alignment horizontal="center"/>
    </xf>
    <xf numFmtId="9" fontId="10" fillId="7" borderId="6" xfId="0" applyNumberFormat="1" applyFont="1" applyFill="1" applyBorder="1" applyAlignment="1">
      <alignment horizontal="center"/>
    </xf>
    <xf numFmtId="9" fontId="10" fillId="8" borderId="6" xfId="0" applyNumberFormat="1" applyFont="1" applyFill="1" applyBorder="1" applyAlignment="1">
      <alignment horizontal="center"/>
    </xf>
    <xf numFmtId="0" fontId="0" fillId="2" borderId="0" xfId="0" applyFont="1" applyFill="1" applyBorder="1" applyAlignment="1">
      <alignment horizontal="right"/>
    </xf>
    <xf numFmtId="0" fontId="10" fillId="2" borderId="4" xfId="0" applyFont="1" applyFill="1" applyBorder="1"/>
    <xf numFmtId="0" fontId="10" fillId="2" borderId="0" xfId="0" applyFont="1" applyFill="1" applyBorder="1"/>
    <xf numFmtId="0" fontId="11" fillId="2" borderId="0" xfId="0" applyFont="1" applyFill="1" applyBorder="1" applyAlignment="1">
      <alignment horizontal="right"/>
    </xf>
    <xf numFmtId="166" fontId="10" fillId="6" borderId="7" xfId="3" applyNumberFormat="1" applyFont="1" applyFill="1" applyBorder="1" applyAlignment="1">
      <alignment horizontal="center"/>
    </xf>
    <xf numFmtId="166" fontId="10" fillId="7" borderId="7" xfId="3" applyNumberFormat="1" applyFont="1" applyFill="1" applyBorder="1" applyAlignment="1">
      <alignment horizontal="center"/>
    </xf>
    <xf numFmtId="166" fontId="10" fillId="8" borderId="7" xfId="3" applyNumberFormat="1" applyFont="1" applyFill="1" applyBorder="1" applyAlignment="1">
      <alignment horizontal="center"/>
    </xf>
    <xf numFmtId="166" fontId="10" fillId="2" borderId="7" xfId="3" applyNumberFormat="1" applyFont="1" applyFill="1" applyBorder="1" applyAlignment="1">
      <alignment horizontal="center"/>
    </xf>
    <xf numFmtId="166" fontId="10" fillId="6" borderId="6" xfId="3" applyNumberFormat="1" applyFont="1" applyFill="1" applyBorder="1" applyAlignment="1">
      <alignment horizontal="center"/>
    </xf>
    <xf numFmtId="166" fontId="10" fillId="7" borderId="6" xfId="3" applyNumberFormat="1" applyFont="1" applyFill="1" applyBorder="1" applyAlignment="1">
      <alignment horizontal="center"/>
    </xf>
    <xf numFmtId="166" fontId="10" fillId="8" borderId="6" xfId="3" applyNumberFormat="1" applyFont="1" applyFill="1" applyBorder="1" applyAlignment="1">
      <alignment horizontal="center"/>
    </xf>
    <xf numFmtId="0" fontId="0" fillId="2" borderId="0" xfId="0" applyFill="1"/>
    <xf numFmtId="0" fontId="3" fillId="2" borderId="1" xfId="0" applyFont="1" applyFill="1" applyBorder="1"/>
    <xf numFmtId="37" fontId="0" fillId="2" borderId="1" xfId="0" applyNumberFormat="1" applyFont="1" applyFill="1" applyBorder="1" applyAlignment="1">
      <alignment horizontal="center"/>
    </xf>
    <xf numFmtId="0" fontId="0" fillId="3" borderId="1" xfId="0" applyFill="1" applyBorder="1"/>
    <xf numFmtId="0" fontId="3" fillId="3" borderId="3" xfId="0" applyFont="1" applyFill="1" applyBorder="1" applyAlignment="1">
      <alignment horizontal="center"/>
    </xf>
    <xf numFmtId="0" fontId="5" fillId="9" borderId="1" xfId="0" applyFont="1" applyFill="1" applyBorder="1"/>
    <xf numFmtId="0" fontId="7" fillId="9" borderId="3" xfId="0" applyFont="1" applyFill="1" applyBorder="1" applyAlignment="1">
      <alignment horizontal="center"/>
    </xf>
    <xf numFmtId="0" fontId="7" fillId="9" borderId="4" xfId="0" applyFont="1" applyFill="1" applyBorder="1" applyAlignment="1">
      <alignment horizontal="center"/>
    </xf>
    <xf numFmtId="0" fontId="7" fillId="9" borderId="5" xfId="0" applyFont="1" applyFill="1" applyBorder="1" applyAlignment="1">
      <alignment horizontal="center"/>
    </xf>
    <xf numFmtId="37" fontId="0" fillId="0" borderId="1" xfId="2" applyNumberFormat="1" applyFont="1" applyFill="1" applyBorder="1" applyAlignment="1">
      <alignment horizontal="center"/>
    </xf>
    <xf numFmtId="37" fontId="3" fillId="0" borderId="1" xfId="0" applyNumberFormat="1" applyFont="1" applyFill="1" applyBorder="1" applyAlignment="1">
      <alignment horizontal="center"/>
    </xf>
    <xf numFmtId="37" fontId="0" fillId="0" borderId="1" xfId="0" applyNumberFormat="1" applyFill="1" applyBorder="1" applyAlignment="1">
      <alignment horizontal="center"/>
    </xf>
    <xf numFmtId="37" fontId="3" fillId="0" borderId="1" xfId="2" applyNumberFormat="1" applyFont="1" applyFill="1" applyBorder="1" applyAlignment="1">
      <alignment horizontal="center"/>
    </xf>
    <xf numFmtId="37" fontId="7" fillId="0" borderId="1" xfId="0" applyNumberFormat="1" applyFont="1" applyFill="1" applyBorder="1" applyAlignment="1">
      <alignment horizontal="center"/>
    </xf>
    <xf numFmtId="37" fontId="7" fillId="9" borderId="1" xfId="0" applyNumberFormat="1" applyFont="1" applyFill="1" applyBorder="1" applyAlignment="1">
      <alignment horizontal="center"/>
    </xf>
    <xf numFmtId="37" fontId="6" fillId="0" borderId="1" xfId="2" applyNumberFormat="1" applyFont="1" applyFill="1" applyBorder="1" applyAlignment="1">
      <alignment horizontal="center"/>
    </xf>
    <xf numFmtId="37" fontId="7" fillId="0" borderId="1" xfId="2" applyNumberFormat="1" applyFont="1" applyFill="1" applyBorder="1" applyAlignment="1">
      <alignment horizontal="center"/>
    </xf>
    <xf numFmtId="37" fontId="5" fillId="0" borderId="1" xfId="2" applyNumberFormat="1" applyFont="1" applyFill="1" applyBorder="1" applyAlignment="1">
      <alignment horizontal="center"/>
    </xf>
    <xf numFmtId="37" fontId="1" fillId="0" borderId="1" xfId="2" applyNumberFormat="1" applyFont="1" applyFill="1" applyBorder="1" applyAlignment="1">
      <alignment horizontal="center"/>
    </xf>
    <xf numFmtId="37" fontId="3" fillId="3" borderId="4" xfId="0" applyNumberFormat="1" applyFont="1" applyFill="1" applyBorder="1" applyAlignment="1">
      <alignment horizontal="center"/>
    </xf>
    <xf numFmtId="37" fontId="3" fillId="3" borderId="5" xfId="0" applyNumberFormat="1" applyFont="1" applyFill="1" applyBorder="1" applyAlignment="1">
      <alignment horizontal="center"/>
    </xf>
    <xf numFmtId="0" fontId="14" fillId="0" borderId="0" xfId="0" applyFont="1"/>
    <xf numFmtId="0" fontId="2" fillId="3" borderId="1" xfId="0" applyFont="1" applyFill="1" applyBorder="1" applyAlignment="1">
      <alignment horizontal="center"/>
    </xf>
    <xf numFmtId="0" fontId="12" fillId="2" borderId="0" xfId="0" applyFont="1" applyFill="1" applyBorder="1" applyAlignment="1">
      <alignment horizontal="center"/>
    </xf>
    <xf numFmtId="164" fontId="3" fillId="2" borderId="8" xfId="0" applyNumberFormat="1" applyFont="1" applyFill="1" applyBorder="1" applyAlignment="1">
      <alignment horizontal="center"/>
    </xf>
    <xf numFmtId="0" fontId="0" fillId="0" borderId="0" xfId="0" applyBorder="1"/>
    <xf numFmtId="164" fontId="0" fillId="0" borderId="0" xfId="0" applyNumberFormat="1" applyBorder="1"/>
    <xf numFmtId="0" fontId="3" fillId="12" borderId="0" xfId="0" applyFont="1" applyFill="1" applyBorder="1"/>
    <xf numFmtId="0" fontId="3" fillId="0" borderId="0" xfId="0" applyFont="1" applyBorder="1"/>
    <xf numFmtId="0" fontId="8" fillId="11" borderId="0" xfId="0" applyFont="1" applyFill="1"/>
    <xf numFmtId="37" fontId="4" fillId="11" borderId="0" xfId="0" applyNumberFormat="1" applyFont="1" applyFill="1"/>
    <xf numFmtId="0" fontId="4" fillId="11" borderId="0" xfId="0" applyFont="1" applyFill="1"/>
    <xf numFmtId="0" fontId="8" fillId="13" borderId="0" xfId="0" applyFont="1" applyFill="1"/>
    <xf numFmtId="0" fontId="4" fillId="13" borderId="0" xfId="0" applyFont="1" applyFill="1"/>
    <xf numFmtId="0" fontId="3" fillId="0" borderId="0" xfId="0" applyFont="1"/>
    <xf numFmtId="164" fontId="3" fillId="0" borderId="0" xfId="0" applyNumberFormat="1" applyFont="1"/>
    <xf numFmtId="165" fontId="3" fillId="0" borderId="0" xfId="1" applyNumberFormat="1" applyFont="1"/>
    <xf numFmtId="0" fontId="16" fillId="0" borderId="1" xfId="0" applyFont="1" applyBorder="1" applyAlignment="1">
      <alignment horizontal="center"/>
    </xf>
    <xf numFmtId="0" fontId="17" fillId="0" borderId="3" xfId="0" applyFont="1" applyFill="1" applyBorder="1" applyAlignment="1">
      <alignment horizontal="center"/>
    </xf>
    <xf numFmtId="0" fontId="3" fillId="0" borderId="11" xfId="0" applyFont="1" applyFill="1" applyBorder="1"/>
    <xf numFmtId="0" fontId="0" fillId="0" borderId="14" xfId="0" applyFont="1" applyFill="1" applyBorder="1"/>
    <xf numFmtId="0" fontId="0" fillId="0" borderId="15" xfId="0" applyFont="1" applyFill="1" applyBorder="1" applyAlignment="1">
      <alignment horizontal="center"/>
    </xf>
    <xf numFmtId="0" fontId="0" fillId="0" borderId="14" xfId="0" applyFont="1" applyFill="1" applyBorder="1" applyAlignment="1">
      <alignment horizontal="center"/>
    </xf>
    <xf numFmtId="0" fontId="0" fillId="0" borderId="8" xfId="0" applyFont="1" applyFill="1" applyBorder="1" applyAlignment="1">
      <alignment horizontal="center"/>
    </xf>
    <xf numFmtId="0" fontId="0" fillId="0" borderId="0" xfId="0" applyFont="1" applyFill="1" applyBorder="1"/>
    <xf numFmtId="164" fontId="0" fillId="0" borderId="16" xfId="0" applyNumberFormat="1" applyFont="1" applyFill="1" applyBorder="1"/>
    <xf numFmtId="10" fontId="0" fillId="0" borderId="0" xfId="3" applyNumberFormat="1" applyFont="1" applyFill="1" applyBorder="1" applyAlignment="1">
      <alignment horizontal="center"/>
    </xf>
    <xf numFmtId="10" fontId="19" fillId="0" borderId="0" xfId="3" applyNumberFormat="1" applyFont="1" applyFill="1" applyBorder="1" applyAlignment="1">
      <alignment horizontal="center"/>
    </xf>
    <xf numFmtId="10" fontId="19" fillId="0" borderId="17" xfId="3" applyNumberFormat="1" applyFont="1" applyFill="1" applyBorder="1" applyAlignment="1">
      <alignment horizontal="center"/>
    </xf>
    <xf numFmtId="0" fontId="20" fillId="0" borderId="0" xfId="0" applyFont="1" applyBorder="1" applyAlignment="1">
      <alignment horizontal="left" vertical="center"/>
    </xf>
    <xf numFmtId="0" fontId="19" fillId="0" borderId="0" xfId="0" applyFont="1" applyBorder="1" applyAlignment="1">
      <alignment horizontal="left" vertical="center"/>
    </xf>
    <xf numFmtId="0" fontId="0" fillId="0" borderId="8" xfId="0" applyFont="1" applyFill="1" applyBorder="1"/>
    <xf numFmtId="164" fontId="0" fillId="0" borderId="15" xfId="0" applyNumberFormat="1" applyFont="1" applyFill="1" applyBorder="1"/>
    <xf numFmtId="10" fontId="0" fillId="0" borderId="8" xfId="3" applyNumberFormat="1" applyFont="1" applyFill="1" applyBorder="1" applyAlignment="1">
      <alignment horizontal="center"/>
    </xf>
    <xf numFmtId="10" fontId="19" fillId="0" borderId="8" xfId="3" applyNumberFormat="1" applyFont="1" applyFill="1" applyBorder="1" applyAlignment="1">
      <alignment horizontal="center"/>
    </xf>
    <xf numFmtId="0" fontId="0" fillId="0" borderId="4" xfId="0" applyFont="1" applyFill="1" applyBorder="1"/>
    <xf numFmtId="0" fontId="0" fillId="0" borderId="3" xfId="0" applyFont="1" applyFill="1" applyBorder="1" applyAlignment="1">
      <alignment horizontal="center"/>
    </xf>
    <xf numFmtId="0" fontId="0" fillId="0" borderId="4" xfId="0" applyFont="1" applyFill="1" applyBorder="1" applyAlignment="1">
      <alignment horizontal="center"/>
    </xf>
    <xf numFmtId="0" fontId="19" fillId="0" borderId="4" xfId="0" applyFont="1" applyFill="1" applyBorder="1" applyAlignment="1">
      <alignment horizontal="center"/>
    </xf>
    <xf numFmtId="0" fontId="19" fillId="0" borderId="5" xfId="0" applyFont="1" applyFill="1" applyBorder="1" applyAlignment="1">
      <alignment horizontal="center"/>
    </xf>
    <xf numFmtId="0" fontId="19" fillId="0" borderId="8" xfId="0" applyFont="1" applyFill="1" applyBorder="1"/>
    <xf numFmtId="164" fontId="19" fillId="0" borderId="15" xfId="0" applyNumberFormat="1" applyFont="1" applyFill="1" applyBorder="1"/>
    <xf numFmtId="10" fontId="19" fillId="0" borderId="14" xfId="3" applyNumberFormat="1" applyFont="1" applyFill="1" applyBorder="1" applyAlignment="1">
      <alignment horizontal="center"/>
    </xf>
    <xf numFmtId="0" fontId="3" fillId="0" borderId="10" xfId="0" applyFont="1" applyFill="1" applyBorder="1"/>
    <xf numFmtId="164" fontId="3" fillId="0" borderId="18" xfId="0" applyNumberFormat="1" applyFont="1" applyFill="1" applyBorder="1"/>
    <xf numFmtId="10" fontId="3" fillId="0" borderId="10" xfId="3" applyNumberFormat="1" applyFont="1" applyFill="1" applyBorder="1" applyAlignment="1">
      <alignment horizontal="center"/>
    </xf>
    <xf numFmtId="10" fontId="21" fillId="0" borderId="10" xfId="3" applyNumberFormat="1" applyFont="1" applyFill="1" applyBorder="1" applyAlignment="1">
      <alignment horizontal="center"/>
    </xf>
    <xf numFmtId="10" fontId="21" fillId="0" borderId="19" xfId="3" applyNumberFormat="1" applyFont="1" applyFill="1" applyBorder="1" applyAlignment="1">
      <alignment horizontal="center"/>
    </xf>
    <xf numFmtId="10" fontId="0" fillId="0" borderId="0" xfId="0" applyNumberFormat="1"/>
    <xf numFmtId="0" fontId="19" fillId="0" borderId="0" xfId="0" applyFont="1" applyFill="1" applyBorder="1"/>
    <xf numFmtId="164" fontId="19" fillId="0" borderId="16" xfId="0" applyNumberFormat="1" applyFont="1" applyFill="1" applyBorder="1"/>
    <xf numFmtId="0" fontId="19" fillId="0" borderId="8" xfId="0" applyFont="1" applyBorder="1" applyAlignment="1">
      <alignment horizontal="left" vertical="center"/>
    </xf>
    <xf numFmtId="164" fontId="0" fillId="2" borderId="0" xfId="0" applyNumberFormat="1" applyFill="1" applyBorder="1"/>
    <xf numFmtId="164" fontId="0" fillId="2" borderId="8" xfId="0" applyNumberFormat="1" applyFill="1" applyBorder="1"/>
    <xf numFmtId="0" fontId="3" fillId="2" borderId="8" xfId="0" applyFont="1" applyFill="1" applyBorder="1" applyAlignment="1">
      <alignment horizontal="center" wrapText="1"/>
    </xf>
    <xf numFmtId="0" fontId="0" fillId="2" borderId="8" xfId="0" applyFill="1" applyBorder="1" applyAlignment="1">
      <alignment wrapText="1"/>
    </xf>
    <xf numFmtId="164" fontId="3" fillId="2" borderId="8" xfId="0" applyNumberFormat="1" applyFont="1" applyFill="1" applyBorder="1" applyAlignment="1">
      <alignment horizontal="center" wrapText="1"/>
    </xf>
    <xf numFmtId="164" fontId="15" fillId="2" borderId="8" xfId="0" applyNumberFormat="1" applyFont="1" applyFill="1" applyBorder="1" applyAlignment="1">
      <alignment horizontal="center" wrapText="1"/>
    </xf>
    <xf numFmtId="0" fontId="22" fillId="0" borderId="0" xfId="0" applyFont="1" applyAlignment="1"/>
    <xf numFmtId="164" fontId="0" fillId="2" borderId="9" xfId="0" applyNumberFormat="1" applyFont="1" applyFill="1" applyBorder="1" applyAlignment="1">
      <alignment horizontal="right"/>
    </xf>
    <xf numFmtId="164" fontId="3" fillId="2" borderId="21" xfId="0" applyNumberFormat="1" applyFont="1" applyFill="1" applyBorder="1" applyAlignment="1">
      <alignment horizontal="center" wrapText="1"/>
    </xf>
    <xf numFmtId="164" fontId="0" fillId="2" borderId="23" xfId="0" applyNumberFormat="1" applyFont="1" applyFill="1" applyBorder="1" applyAlignment="1">
      <alignment horizontal="right"/>
    </xf>
    <xf numFmtId="164" fontId="0" fillId="2" borderId="22" xfId="0" applyNumberFormat="1" applyFill="1" applyBorder="1"/>
    <xf numFmtId="164" fontId="0" fillId="2" borderId="21" xfId="0" applyNumberFormat="1" applyFill="1" applyBorder="1"/>
    <xf numFmtId="165" fontId="0" fillId="0" borderId="0" xfId="0" applyNumberFormat="1"/>
    <xf numFmtId="165" fontId="0" fillId="2" borderId="0" xfId="1" applyNumberFormat="1" applyFont="1" applyFill="1" applyBorder="1" applyAlignment="1">
      <alignment horizontal="left"/>
    </xf>
    <xf numFmtId="165" fontId="0" fillId="2" borderId="0" xfId="1" applyNumberFormat="1" applyFont="1" applyFill="1" applyBorder="1"/>
    <xf numFmtId="165" fontId="0" fillId="2" borderId="22" xfId="1" applyNumberFormat="1" applyFont="1" applyFill="1" applyBorder="1"/>
    <xf numFmtId="164" fontId="0" fillId="2" borderId="0" xfId="0" applyNumberFormat="1" applyFill="1" applyBorder="1" applyAlignment="1">
      <alignment horizontal="left"/>
    </xf>
    <xf numFmtId="164" fontId="0" fillId="2" borderId="8" xfId="0" applyNumberFormat="1" applyFill="1" applyBorder="1" applyAlignment="1">
      <alignment horizontal="left"/>
    </xf>
    <xf numFmtId="0" fontId="0" fillId="2" borderId="0" xfId="0" applyNumberFormat="1" applyFill="1" applyBorder="1" applyAlignment="1"/>
    <xf numFmtId="0" fontId="0" fillId="2" borderId="0" xfId="1" applyNumberFormat="1" applyFont="1" applyFill="1" applyBorder="1" applyAlignment="1"/>
    <xf numFmtId="0" fontId="0" fillId="2" borderId="8" xfId="0" applyNumberFormat="1" applyFill="1" applyBorder="1" applyAlignment="1"/>
    <xf numFmtId="0" fontId="0" fillId="2" borderId="0" xfId="0" applyFill="1" applyBorder="1" applyAlignment="1">
      <alignment horizontal="left"/>
    </xf>
    <xf numFmtId="165" fontId="0" fillId="2" borderId="0" xfId="0" applyNumberFormat="1" applyFill="1" applyBorder="1"/>
    <xf numFmtId="165" fontId="0" fillId="2" borderId="22" xfId="0" applyNumberFormat="1" applyFill="1" applyBorder="1"/>
    <xf numFmtId="167" fontId="0" fillId="0" borderId="0" xfId="0" applyNumberFormat="1"/>
    <xf numFmtId="0" fontId="0" fillId="0" borderId="0" xfId="0" applyAlignment="1">
      <alignment wrapText="1"/>
    </xf>
    <xf numFmtId="0" fontId="22" fillId="0" borderId="0" xfId="0" applyFont="1"/>
    <xf numFmtId="165" fontId="23" fillId="0" borderId="0" xfId="1" applyNumberFormat="1" applyFont="1"/>
    <xf numFmtId="0" fontId="9" fillId="2" borderId="8" xfId="0" applyFont="1" applyFill="1" applyBorder="1" applyAlignment="1">
      <alignment horizontal="center"/>
    </xf>
    <xf numFmtId="0" fontId="9" fillId="2" borderId="8" xfId="0" applyFont="1" applyFill="1" applyBorder="1" applyAlignment="1">
      <alignment horizontal="center" wrapText="1"/>
    </xf>
    <xf numFmtId="0" fontId="9" fillId="2" borderId="0" xfId="0" applyFont="1" applyFill="1" applyBorder="1" applyAlignment="1">
      <alignment horizontal="center"/>
    </xf>
    <xf numFmtId="0" fontId="0" fillId="2" borderId="0" xfId="0" applyFont="1" applyFill="1" applyBorder="1" applyAlignment="1">
      <alignment horizontal="center"/>
    </xf>
    <xf numFmtId="3" fontId="25" fillId="6" borderId="15" xfId="1" applyNumberFormat="1" applyFont="1" applyFill="1" applyBorder="1" applyAlignment="1">
      <alignment horizontal="center"/>
    </xf>
    <xf numFmtId="3" fontId="25" fillId="6" borderId="8" xfId="1" applyNumberFormat="1" applyFont="1" applyFill="1" applyBorder="1" applyAlignment="1">
      <alignment horizontal="center"/>
    </xf>
    <xf numFmtId="3" fontId="10" fillId="6" borderId="8" xfId="0" applyNumberFormat="1" applyFont="1" applyFill="1" applyBorder="1" applyAlignment="1">
      <alignment horizontal="center"/>
    </xf>
    <xf numFmtId="166" fontId="10" fillId="6" borderId="14" xfId="3" applyNumberFormat="1" applyFont="1" applyFill="1" applyBorder="1" applyAlignment="1">
      <alignment horizontal="center"/>
    </xf>
    <xf numFmtId="0" fontId="10" fillId="2" borderId="0" xfId="0" applyFont="1" applyFill="1" applyBorder="1" applyAlignment="1">
      <alignment horizontal="center"/>
    </xf>
    <xf numFmtId="3" fontId="25" fillId="7" borderId="15" xfId="1" applyNumberFormat="1" applyFont="1" applyFill="1" applyBorder="1" applyAlignment="1">
      <alignment horizontal="center"/>
    </xf>
    <xf numFmtId="3" fontId="25" fillId="7" borderId="8" xfId="1" applyNumberFormat="1" applyFont="1" applyFill="1" applyBorder="1" applyAlignment="1">
      <alignment horizontal="center"/>
    </xf>
    <xf numFmtId="3" fontId="10" fillId="7" borderId="8" xfId="0" applyNumberFormat="1" applyFont="1" applyFill="1" applyBorder="1" applyAlignment="1">
      <alignment horizontal="center"/>
    </xf>
    <xf numFmtId="166" fontId="10" fillId="7" borderId="14" xfId="3" applyNumberFormat="1" applyFont="1" applyFill="1" applyBorder="1" applyAlignment="1">
      <alignment horizontal="center"/>
    </xf>
    <xf numFmtId="3" fontId="25" fillId="8" borderId="15" xfId="1" applyNumberFormat="1" applyFont="1" applyFill="1" applyBorder="1" applyAlignment="1">
      <alignment horizontal="center"/>
    </xf>
    <xf numFmtId="3" fontId="25" fillId="8" borderId="8" xfId="1" applyNumberFormat="1" applyFont="1" applyFill="1" applyBorder="1" applyAlignment="1">
      <alignment horizontal="center"/>
    </xf>
    <xf numFmtId="3" fontId="10" fillId="8" borderId="8" xfId="0" applyNumberFormat="1" applyFont="1" applyFill="1" applyBorder="1" applyAlignment="1">
      <alignment horizontal="center"/>
    </xf>
    <xf numFmtId="0" fontId="10" fillId="8" borderId="14" xfId="0" applyFont="1" applyFill="1" applyBorder="1" applyAlignment="1">
      <alignment horizontal="center"/>
    </xf>
    <xf numFmtId="3" fontId="25" fillId="2" borderId="0" xfId="1" applyNumberFormat="1" applyFont="1" applyFill="1" applyBorder="1" applyAlignment="1">
      <alignment horizontal="center"/>
    </xf>
    <xf numFmtId="166" fontId="10" fillId="2" borderId="0" xfId="3" applyNumberFormat="1" applyFont="1" applyFill="1" applyBorder="1" applyAlignment="1">
      <alignment horizontal="center"/>
    </xf>
    <xf numFmtId="9" fontId="10" fillId="2" borderId="24" xfId="3" applyFont="1" applyFill="1" applyBorder="1" applyAlignment="1">
      <alignment horizontal="center"/>
    </xf>
    <xf numFmtId="9" fontId="10" fillId="2" borderId="9" xfId="3" applyFont="1" applyFill="1" applyBorder="1" applyAlignment="1">
      <alignment horizontal="center"/>
    </xf>
    <xf numFmtId="9" fontId="10" fillId="2" borderId="9" xfId="0" applyNumberFormat="1" applyFont="1" applyFill="1" applyBorder="1" applyAlignment="1">
      <alignment horizontal="center"/>
    </xf>
    <xf numFmtId="166" fontId="10" fillId="2" borderId="25" xfId="3" applyNumberFormat="1" applyFont="1" applyFill="1" applyBorder="1" applyAlignment="1">
      <alignment horizontal="center"/>
    </xf>
    <xf numFmtId="0" fontId="10" fillId="2" borderId="25" xfId="0" applyFont="1" applyFill="1" applyBorder="1" applyAlignment="1">
      <alignment horizontal="center"/>
    </xf>
    <xf numFmtId="9" fontId="10" fillId="6" borderId="15" xfId="3" applyFont="1" applyFill="1" applyBorder="1" applyAlignment="1">
      <alignment horizontal="center"/>
    </xf>
    <xf numFmtId="9" fontId="10" fillId="6" borderId="8" xfId="3" applyFont="1" applyFill="1" applyBorder="1" applyAlignment="1">
      <alignment horizontal="center"/>
    </xf>
    <xf numFmtId="9" fontId="10" fillId="6" borderId="8" xfId="0" applyNumberFormat="1" applyFont="1" applyFill="1" applyBorder="1" applyAlignment="1">
      <alignment horizontal="center"/>
    </xf>
    <xf numFmtId="9" fontId="10" fillId="7" borderId="15" xfId="3" applyFont="1" applyFill="1" applyBorder="1" applyAlignment="1">
      <alignment horizontal="center"/>
    </xf>
    <xf numFmtId="9" fontId="10" fillId="7" borderId="8" xfId="3" applyFont="1" applyFill="1" applyBorder="1" applyAlignment="1">
      <alignment horizontal="center"/>
    </xf>
    <xf numFmtId="9" fontId="10" fillId="7" borderId="8" xfId="0" applyNumberFormat="1" applyFont="1" applyFill="1" applyBorder="1" applyAlignment="1">
      <alignment horizontal="center"/>
    </xf>
    <xf numFmtId="9" fontId="10" fillId="8" borderId="15" xfId="3" applyFont="1" applyFill="1" applyBorder="1" applyAlignment="1">
      <alignment horizontal="center"/>
    </xf>
    <xf numFmtId="9" fontId="10" fillId="8" borderId="8" xfId="3" applyFont="1" applyFill="1" applyBorder="1" applyAlignment="1">
      <alignment horizontal="center"/>
    </xf>
    <xf numFmtId="9" fontId="10" fillId="8" borderId="8" xfId="0" applyNumberFormat="1" applyFont="1" applyFill="1" applyBorder="1" applyAlignment="1">
      <alignment horizontal="center"/>
    </xf>
    <xf numFmtId="0" fontId="10" fillId="2" borderId="0" xfId="0" applyFont="1" applyFill="1"/>
    <xf numFmtId="0" fontId="10" fillId="2" borderId="0" xfId="0" applyFont="1" applyFill="1" applyAlignment="1">
      <alignment horizontal="center"/>
    </xf>
    <xf numFmtId="0" fontId="10" fillId="2" borderId="17" xfId="0" applyFont="1" applyFill="1" applyBorder="1"/>
    <xf numFmtId="9" fontId="26" fillId="2" borderId="24" xfId="3" applyFont="1" applyFill="1" applyBorder="1" applyAlignment="1">
      <alignment horizontal="center" vertical="center"/>
    </xf>
    <xf numFmtId="9" fontId="26" fillId="6" borderId="15" xfId="3" applyFont="1" applyFill="1" applyBorder="1" applyAlignment="1">
      <alignment horizontal="center" vertical="center"/>
    </xf>
    <xf numFmtId="9" fontId="26" fillId="7" borderId="15" xfId="3" applyFont="1" applyFill="1" applyBorder="1" applyAlignment="1">
      <alignment horizontal="center" vertical="center"/>
    </xf>
    <xf numFmtId="9" fontId="26" fillId="8" borderId="15" xfId="3" applyFont="1" applyFill="1" applyBorder="1" applyAlignment="1">
      <alignment horizontal="center" vertical="center"/>
    </xf>
    <xf numFmtId="0" fontId="0" fillId="2" borderId="0" xfId="0" applyFont="1" applyFill="1" applyBorder="1" applyAlignment="1"/>
    <xf numFmtId="166" fontId="10" fillId="6" borderId="16" xfId="0" applyNumberFormat="1" applyFont="1" applyFill="1" applyBorder="1" applyAlignment="1">
      <alignment horizontal="center"/>
    </xf>
    <xf numFmtId="166" fontId="10" fillId="6" borderId="0" xfId="3" applyNumberFormat="1" applyFont="1" applyFill="1" applyBorder="1" applyAlignment="1">
      <alignment horizontal="center"/>
    </xf>
    <xf numFmtId="166" fontId="10" fillId="6" borderId="17" xfId="3" applyNumberFormat="1" applyFont="1" applyFill="1" applyBorder="1" applyAlignment="1">
      <alignment horizontal="center"/>
    </xf>
    <xf numFmtId="166" fontId="10" fillId="2" borderId="0" xfId="0" applyNumberFormat="1" applyFont="1" applyFill="1" applyBorder="1" applyAlignment="1">
      <alignment horizontal="center"/>
    </xf>
    <xf numFmtId="166" fontId="10" fillId="7" borderId="16" xfId="0" applyNumberFormat="1" applyFont="1" applyFill="1" applyBorder="1" applyAlignment="1">
      <alignment horizontal="center"/>
    </xf>
    <xf numFmtId="166" fontId="10" fillId="7" borderId="0" xfId="3" applyNumberFormat="1" applyFont="1" applyFill="1" applyBorder="1" applyAlignment="1">
      <alignment horizontal="center"/>
    </xf>
    <xf numFmtId="166" fontId="10" fillId="7" borderId="17" xfId="3" applyNumberFormat="1" applyFont="1" applyFill="1" applyBorder="1" applyAlignment="1">
      <alignment horizontal="center"/>
    </xf>
    <xf numFmtId="166" fontId="10" fillId="8" borderId="16" xfId="0" applyNumberFormat="1" applyFont="1" applyFill="1" applyBorder="1" applyAlignment="1">
      <alignment horizontal="center"/>
    </xf>
    <xf numFmtId="166" fontId="10" fillId="8" borderId="0" xfId="3" applyNumberFormat="1" applyFont="1" applyFill="1" applyBorder="1" applyAlignment="1">
      <alignment horizontal="center"/>
    </xf>
    <xf numFmtId="0" fontId="10" fillId="8" borderId="17" xfId="0" applyFont="1" applyFill="1" applyBorder="1" applyAlignment="1">
      <alignment horizontal="center"/>
    </xf>
    <xf numFmtId="166" fontId="10" fillId="2" borderId="16" xfId="0" applyNumberFormat="1" applyFont="1" applyFill="1" applyBorder="1" applyAlignment="1">
      <alignment horizontal="center"/>
    </xf>
    <xf numFmtId="166" fontId="10" fillId="2" borderId="17" xfId="3" applyNumberFormat="1" applyFont="1" applyFill="1" applyBorder="1" applyAlignment="1">
      <alignment horizontal="center"/>
    </xf>
    <xf numFmtId="0" fontId="10" fillId="2" borderId="17" xfId="0" applyFont="1" applyFill="1" applyBorder="1" applyAlignment="1">
      <alignment horizontal="center"/>
    </xf>
    <xf numFmtId="166" fontId="10" fillId="6" borderId="15" xfId="0" applyNumberFormat="1" applyFont="1" applyFill="1" applyBorder="1" applyAlignment="1">
      <alignment horizontal="center"/>
    </xf>
    <xf numFmtId="166" fontId="10" fillId="6" borderId="8" xfId="3" applyNumberFormat="1" applyFont="1" applyFill="1" applyBorder="1" applyAlignment="1">
      <alignment horizontal="center"/>
    </xf>
    <xf numFmtId="166" fontId="10" fillId="7" borderId="15" xfId="0" applyNumberFormat="1" applyFont="1" applyFill="1" applyBorder="1" applyAlignment="1">
      <alignment horizontal="center"/>
    </xf>
    <xf numFmtId="166" fontId="10" fillId="7" borderId="8" xfId="3" applyNumberFormat="1" applyFont="1" applyFill="1" applyBorder="1" applyAlignment="1">
      <alignment horizontal="center"/>
    </xf>
    <xf numFmtId="166" fontId="10" fillId="8" borderId="15" xfId="0" applyNumberFormat="1" applyFont="1" applyFill="1" applyBorder="1" applyAlignment="1">
      <alignment horizontal="center"/>
    </xf>
    <xf numFmtId="166" fontId="10" fillId="8" borderId="8" xfId="3" applyNumberFormat="1" applyFont="1" applyFill="1" applyBorder="1" applyAlignment="1">
      <alignment horizontal="center"/>
    </xf>
    <xf numFmtId="0" fontId="22" fillId="2" borderId="0" xfId="0" applyFont="1" applyFill="1"/>
    <xf numFmtId="164" fontId="0" fillId="2" borderId="0" xfId="0" applyNumberFormat="1" applyFill="1"/>
    <xf numFmtId="0" fontId="5" fillId="2" borderId="0" xfId="0" applyFont="1" applyFill="1" applyBorder="1"/>
    <xf numFmtId="37" fontId="0" fillId="2" borderId="0" xfId="0" applyNumberFormat="1" applyFill="1"/>
    <xf numFmtId="0" fontId="8" fillId="3" borderId="2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5"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25" xfId="0" applyFont="1" applyFill="1" applyBorder="1" applyAlignment="1">
      <alignment horizontal="center" vertical="center"/>
    </xf>
    <xf numFmtId="0" fontId="8" fillId="5" borderId="24"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25" xfId="0" applyFont="1" applyFill="1" applyBorder="1" applyAlignment="1">
      <alignment horizontal="center" vertical="center"/>
    </xf>
    <xf numFmtId="0" fontId="12" fillId="3" borderId="0" xfId="0" applyFont="1" applyFill="1" applyBorder="1" applyAlignment="1">
      <alignment horizontal="center"/>
    </xf>
    <xf numFmtId="0" fontId="24" fillId="0" borderId="20" xfId="0" applyFont="1" applyFill="1" applyBorder="1" applyAlignment="1">
      <alignment horizontal="left" vertical="top" wrapText="1"/>
    </xf>
    <xf numFmtId="0" fontId="0" fillId="0" borderId="0" xfId="0" applyFont="1" applyFill="1" applyBorder="1" applyAlignment="1">
      <alignment horizontal="left" wrapText="1"/>
    </xf>
    <xf numFmtId="0" fontId="27" fillId="2" borderId="10" xfId="0" applyFont="1" applyFill="1" applyBorder="1" applyAlignment="1">
      <alignment horizontal="center"/>
    </xf>
    <xf numFmtId="0" fontId="18" fillId="2" borderId="10"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1" xfId="0" applyFont="1" applyFill="1" applyBorder="1" applyAlignment="1">
      <alignment horizontal="center"/>
    </xf>
    <xf numFmtId="0" fontId="12" fillId="3" borderId="0" xfId="0" applyFont="1" applyFill="1" applyAlignment="1">
      <alignment horizontal="center"/>
    </xf>
    <xf numFmtId="0" fontId="22" fillId="10" borderId="22" xfId="0" applyFont="1" applyFill="1" applyBorder="1" applyAlignment="1">
      <alignment horizontal="center"/>
    </xf>
    <xf numFmtId="0" fontId="22" fillId="10" borderId="0" xfId="0" applyFont="1" applyFill="1" applyBorder="1" applyAlignment="1">
      <alignment horizontal="center"/>
    </xf>
    <xf numFmtId="0" fontId="8" fillId="3" borderId="0" xfId="0" applyFont="1" applyFill="1" applyAlignment="1">
      <alignment horizontal="center"/>
    </xf>
    <xf numFmtId="0" fontId="8" fillId="4" borderId="0" xfId="0" applyFont="1" applyFill="1" applyAlignment="1">
      <alignment horizontal="center"/>
    </xf>
    <xf numFmtId="0" fontId="8" fillId="5" borderId="0" xfId="0" applyFont="1" applyFill="1" applyAlignment="1">
      <alignment horizontal="center"/>
    </xf>
    <xf numFmtId="0" fontId="13" fillId="4" borderId="0" xfId="0" applyFont="1" applyFill="1" applyAlignment="1">
      <alignment horizontal="center"/>
    </xf>
    <xf numFmtId="0" fontId="13" fillId="5"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36">
    <dxf>
      <numFmt numFmtId="164" formatCode="&quot;$&quot;#,##0"/>
    </dxf>
    <dxf>
      <numFmt numFmtId="164" formatCode="&quot;$&quot;#,##0"/>
    </dxf>
    <dxf>
      <numFmt numFmtId="164" formatCode="&quot;$&quot;#,##0"/>
    </dxf>
    <dxf>
      <numFmt numFmtId="164" formatCode="&quot;$&quot;#,##0"/>
    </dxf>
    <dxf>
      <font>
        <b/>
      </font>
    </dxf>
    <dxf>
      <font>
        <b val="0"/>
        <i val="0"/>
        <strike val="0"/>
        <condense val="0"/>
        <extend val="0"/>
        <outline val="0"/>
        <shadow val="0"/>
        <u val="none"/>
        <vertAlign val="baseline"/>
        <sz val="11"/>
        <color theme="1"/>
        <name val="Calibri"/>
        <scheme val="minor"/>
      </font>
      <numFmt numFmtId="165" formatCode="_(* #,##0_);_(* \(#,##0\);_(* &quot;-&quot;??_);_(@_)"/>
    </dxf>
    <dxf>
      <font>
        <b val="0"/>
        <i val="0"/>
        <strike val="0"/>
        <condense val="0"/>
        <extend val="0"/>
        <outline val="0"/>
        <shadow val="0"/>
        <u val="none"/>
        <vertAlign val="baseline"/>
        <sz val="11"/>
        <color theme="1"/>
        <name val="Calibri"/>
        <scheme val="minor"/>
      </font>
      <numFmt numFmtId="165" formatCode="_(* #,##0_);_(* \(#,##0\);_(* &quot;-&quot;??_);_(@_)"/>
    </dxf>
    <dxf>
      <font>
        <b val="0"/>
        <i val="0"/>
        <strike val="0"/>
        <condense val="0"/>
        <extend val="0"/>
        <outline val="0"/>
        <shadow val="0"/>
        <u val="none"/>
        <vertAlign val="baseline"/>
        <sz val="11"/>
        <color theme="1"/>
        <name val="Calibri"/>
        <scheme val="minor"/>
      </font>
      <numFmt numFmtId="165" formatCode="_(* #,##0_);_(* \(#,##0\);_(* &quot;-&quot;??_);_(@_)"/>
    </dxf>
    <dxf>
      <font>
        <b val="0"/>
        <i val="0"/>
        <strike val="0"/>
        <condense val="0"/>
        <extend val="0"/>
        <outline val="0"/>
        <shadow val="0"/>
        <u val="none"/>
        <vertAlign val="baseline"/>
        <sz val="11"/>
        <color theme="1"/>
        <name val="Calibri"/>
        <scheme val="minor"/>
      </font>
      <numFmt numFmtId="165" formatCode="_(* #,##0_);_(* \(#,##0\);_(* &quot;-&quot;??_);_(@_)"/>
    </dxf>
    <dxf>
      <font>
        <b/>
        <i val="0"/>
        <strike val="0"/>
        <condense val="0"/>
        <extend val="0"/>
        <outline val="0"/>
        <shadow val="0"/>
        <u val="none"/>
        <vertAlign val="baseline"/>
        <sz val="11"/>
        <color theme="1"/>
        <name val="Calibri"/>
        <scheme val="minor"/>
      </font>
      <numFmt numFmtId="165" formatCode="_(* #,##0_);_(* \(#,##0\);_(* &quot;-&quot;??_);_(@_)"/>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theme="1"/>
        <name val="Calibri"/>
        <scheme val="minor"/>
      </font>
      <numFmt numFmtId="165" formatCode="_(* #,##0_);_(* \(#,##0\);_(* &quot;-&quot;??_);_(@_)"/>
    </dxf>
    <dxf>
      <numFmt numFmtId="164" formatCode="&quot;$&quot;#,##0"/>
    </dxf>
    <dxf>
      <numFmt numFmtId="164" formatCode="&quot;$&quot;#,##0"/>
    </dxf>
    <dxf>
      <numFmt numFmtId="164" formatCode="&quot;$&quot;#,##0"/>
    </dxf>
    <dxf>
      <numFmt numFmtId="164" formatCode="&quot;$&quot;#,##0"/>
    </dxf>
    <dxf>
      <font>
        <b/>
      </font>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font>
        <b/>
      </font>
    </dxf>
    <dxf>
      <font>
        <b/>
      </font>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font>
        <b/>
      </font>
    </dxf>
    <dxf>
      <numFmt numFmtId="164" formatCode="&quot;$&quot;#,##0"/>
      <border diagonalUp="0" diagonalDown="0">
        <left style="thin">
          <color theme="4"/>
        </left>
        <right style="thin">
          <color theme="4"/>
        </right>
        <top/>
        <bottom/>
        <vertical style="thin">
          <color theme="4"/>
        </vertical>
        <horizontal style="thin">
          <color theme="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en-US"/>
              <a:t>FY 2015 Financial Aid Program Expenditures</a:t>
            </a:r>
          </a:p>
        </c:rich>
      </c:tx>
      <c:layout>
        <c:manualLayout>
          <c:xMode val="edge"/>
          <c:yMode val="edge"/>
          <c:x val="0.29577089091182596"/>
          <c:y val="0.12721710087560964"/>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158889525721843"/>
          <c:y val="0.26779430898036377"/>
          <c:w val="0.63356034623002921"/>
          <c:h val="0.5759099278268337"/>
        </c:manualLayout>
      </c:layout>
      <c:ofPieChart>
        <c:ofPieType val="bar"/>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dPt>
            <c:idx val="11"/>
            <c:bubble3D val="0"/>
            <c:spPr>
              <a:solidFill>
                <a:schemeClr val="accent6">
                  <a:lumMod val="60000"/>
                </a:schemeClr>
              </a:solidFill>
              <a:ln w="19050">
                <a:solidFill>
                  <a:schemeClr val="lt1"/>
                </a:solidFill>
              </a:ln>
              <a:effectLst/>
            </c:spPr>
          </c:dPt>
          <c:dPt>
            <c:idx val="12"/>
            <c:bubble3D val="0"/>
            <c:spPr>
              <a:solidFill>
                <a:schemeClr val="accent1">
                  <a:lumMod val="80000"/>
                  <a:lumOff val="20000"/>
                </a:schemeClr>
              </a:solidFill>
              <a:ln w="19050">
                <a:solidFill>
                  <a:schemeClr val="lt1"/>
                </a:solidFill>
              </a:ln>
              <a:effectLst/>
            </c:spPr>
          </c:dPt>
          <c:dPt>
            <c:idx val="13"/>
            <c:bubble3D val="0"/>
            <c:spPr>
              <a:solidFill>
                <a:schemeClr val="accent2">
                  <a:lumMod val="80000"/>
                  <a:lumOff val="20000"/>
                </a:schemeClr>
              </a:solidFill>
              <a:ln w="19050">
                <a:solidFill>
                  <a:schemeClr val="lt1"/>
                </a:solidFill>
              </a:ln>
              <a:effectLst/>
            </c:spPr>
          </c:dPt>
          <c:dLbls>
            <c:dLbl>
              <c:idx val="0"/>
              <c:layout>
                <c:manualLayout>
                  <c:x val="-8.8359569835978841E-2"/>
                  <c:y val="-0.19053708193559549"/>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Lst>
            </c:dLbl>
            <c:dLbl>
              <c:idx val="5"/>
              <c:tx>
                <c:rich>
                  <a:bodyPr/>
                  <a:lstStyle/>
                  <a:p>
                    <a:fld id="{CB57484F-B22B-4087-A5E5-4BE620A54BEB}" type="CATEGORYNAME">
                      <a:rPr lang="en-US"/>
                      <a:pPr/>
                      <a:t>[CATEGORY NAME]</a:t>
                    </a:fld>
                    <a:r>
                      <a:rPr lang="en-US" baseline="0"/>
                      <a:t>, </a:t>
                    </a:r>
                    <a:fld id="{47B1DBCC-CBFA-4FD7-86E7-35452E59DBD6}" type="VALUE">
                      <a:rPr lang="en-US" baseline="0"/>
                      <a:pPr/>
                      <a:t>[VALUE]</a:t>
                    </a:fld>
                    <a:r>
                      <a:rPr lang="en-US" baseline="0"/>
                      <a:t>, </a:t>
                    </a:r>
                    <a:fld id="{967CD383-8907-4F84-BB07-DC95B18E2D1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fld id="{ED6305A5-170C-42AA-81A9-8C3CC679589C}" type="CATEGORYNAME">
                      <a:rPr lang="en-US">
                        <a:solidFill>
                          <a:schemeClr val="bg1"/>
                        </a:solidFill>
                      </a:rPr>
                      <a:pPr>
                        <a:defRPr>
                          <a:solidFill>
                            <a:schemeClr val="bg1"/>
                          </a:solidFill>
                        </a:defRPr>
                      </a:pPr>
                      <a:t>[CATEGORY NAME]</a:t>
                    </a:fld>
                    <a:r>
                      <a:rPr lang="en-US">
                        <a:solidFill>
                          <a:schemeClr val="bg1"/>
                        </a:solidFill>
                      </a:rPr>
                      <a:t>, </a:t>
                    </a:r>
                    <a:fld id="{E2DDDCC6-E2B3-47F0-A9D3-FD3E304757B7}" type="VALUE">
                      <a:rPr lang="en-US">
                        <a:solidFill>
                          <a:schemeClr val="bg1"/>
                        </a:solidFill>
                      </a:rPr>
                      <a:pPr>
                        <a:defRPr>
                          <a:solidFill>
                            <a:schemeClr val="bg1"/>
                          </a:solidFill>
                        </a:defRPr>
                      </a:pPr>
                      <a:t>[VALUE]</a:t>
                    </a:fld>
                    <a:r>
                      <a:rPr lang="en-US">
                        <a:solidFill>
                          <a:schemeClr val="bg1"/>
                        </a:solidFill>
                      </a:rPr>
                      <a:t>, </a:t>
                    </a:r>
                    <a:fld id="{CDEF8179-02DC-4FCE-B875-85E4F80469FD}" type="PERCENTAGE">
                      <a:rPr lang="en-US">
                        <a:solidFill>
                          <a:schemeClr val="bg1"/>
                        </a:solidFill>
                      </a:rPr>
                      <a:pPr>
                        <a:defRPr>
                          <a:solidFill>
                            <a:schemeClr val="bg1"/>
                          </a:solidFill>
                        </a:defRPr>
                      </a:pPr>
                      <a:t>[PERCENTAGE]</a:t>
                    </a:fld>
                    <a:endParaRPr lang="en-US">
                      <a:solidFill>
                        <a:schemeClr val="bg1"/>
                      </a:solidFill>
                    </a:endParaRPr>
                  </a:p>
                </c:rich>
              </c:tx>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layout>
                <c:manualLayout>
                  <c:x val="0"/>
                  <c:y val="6.3608550437804737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9574880667050463"/>
                      <c:h val="6.1088673247384095E-2"/>
                    </c:manualLayout>
                  </c15:layout>
                </c:ext>
              </c:extLst>
            </c:dLbl>
            <c:dLbl>
              <c:idx val="13"/>
              <c:delete val="1"/>
              <c:extLst>
                <c:ext xmlns:c15="http://schemas.microsoft.com/office/drawing/2012/chart" uri="{CE6537A1-D6FC-4f65-9D91-7224C49458BB}"/>
              </c:extLst>
            </c:dLbl>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'Fiscal Summary'!$M$1:$M$13</c:f>
              <c:strCache>
                <c:ptCount val="13"/>
                <c:pt idx="0">
                  <c:v>21st Century Scholars Program</c:v>
                </c:pt>
                <c:pt idx="1">
                  <c:v>National Guard Programs</c:v>
                </c:pt>
                <c:pt idx="2">
                  <c:v>Adult Student Grant</c:v>
                </c:pt>
                <c:pt idx="3">
                  <c:v>21st Central Office Administration</c:v>
                </c:pt>
                <c:pt idx="4">
                  <c:v>Mitch Daniels Early Graduation Scholarship</c:v>
                </c:pt>
                <c:pt idx="5">
                  <c:v>Higher Education Award</c:v>
                </c:pt>
                <c:pt idx="6">
                  <c:v>Freedom of Choice</c:v>
                </c:pt>
                <c:pt idx="7">
                  <c:v>CVO - Statutory Fee Remissions</c:v>
                </c:pt>
                <c:pt idx="8">
                  <c:v>Earn Indiana Work Study Program</c:v>
                </c:pt>
                <c:pt idx="9">
                  <c:v>High Needs Stipend</c:v>
                </c:pt>
                <c:pt idx="10">
                  <c:v>Minority Teacher Scholarship</c:v>
                </c:pt>
                <c:pt idx="11">
                  <c:v>Minority Teacher Stipend</c:v>
                </c:pt>
                <c:pt idx="12">
                  <c:v>Soldiers &amp; Sailors Children's Home Books</c:v>
                </c:pt>
              </c:strCache>
            </c:strRef>
          </c:cat>
          <c:val>
            <c:numRef>
              <c:f>'Fiscal Summary'!$N$1:$N$13</c:f>
              <c:numCache>
                <c:formatCode>"$"#,##0</c:formatCode>
                <c:ptCount val="13"/>
                <c:pt idx="0">
                  <c:v>128506995.05</c:v>
                </c:pt>
                <c:pt idx="1">
                  <c:v>3033081.94</c:v>
                </c:pt>
                <c:pt idx="2">
                  <c:v>2401012</c:v>
                </c:pt>
                <c:pt idx="3">
                  <c:v>2180636</c:v>
                </c:pt>
                <c:pt idx="4">
                  <c:v>1146000</c:v>
                </c:pt>
                <c:pt idx="5">
                  <c:v>91434081.450000003</c:v>
                </c:pt>
                <c:pt idx="6">
                  <c:v>52251300</c:v>
                </c:pt>
                <c:pt idx="7">
                  <c:v>25673722.629999999</c:v>
                </c:pt>
                <c:pt idx="8">
                  <c:v>495180</c:v>
                </c:pt>
                <c:pt idx="9">
                  <c:v>438227.54</c:v>
                </c:pt>
                <c:pt idx="10">
                  <c:v>352073</c:v>
                </c:pt>
                <c:pt idx="11">
                  <c:v>48499.79</c:v>
                </c:pt>
                <c:pt idx="12">
                  <c:v>15810.8</c:v>
                </c:pt>
              </c:numCache>
            </c:numRef>
          </c:val>
        </c:ser>
        <c:dLbls>
          <c:showLegendKey val="0"/>
          <c:showVal val="0"/>
          <c:showCatName val="0"/>
          <c:showSerName val="0"/>
          <c:showPercent val="0"/>
          <c:showBubbleSize val="0"/>
          <c:showLeaderLines val="1"/>
        </c:dLbls>
        <c:gapWidth val="101"/>
        <c:splitType val="val"/>
        <c:splitPos val="1000000"/>
        <c:secondPieSize val="52"/>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228599</xdr:colOff>
      <xdr:row>0</xdr:row>
      <xdr:rowOff>0</xdr:rowOff>
    </xdr:from>
    <xdr:to>
      <xdr:col>19</xdr:col>
      <xdr:colOff>352425</xdr:colOff>
      <xdr:row>27</xdr:row>
      <xdr:rowOff>28576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2" name="Table11013" displayName="Table11013" ref="A3:H92" totalsRowShown="0" headerRowDxfId="35">
  <autoFilter ref="A3:H92"/>
  <tableColumns count="8">
    <tableColumn id="1" name="Institution" dataDxfId="34"/>
    <tableColumn id="2" name="All Major Programs" dataDxfId="33"/>
    <tableColumn id="3" name="Frank O'Bannon Total" dataDxfId="32"/>
    <tableColumn id="4" name="HEA" dataDxfId="31"/>
    <tableColumn id="5" name="FOC" dataDxfId="30"/>
    <tableColumn id="6" name="21st" dataDxfId="29"/>
    <tableColumn id="7" name="National Guard" dataDxfId="28"/>
    <tableColumn id="8" name="Adult Student Grant" dataDxfId="27"/>
  </tableColumns>
  <tableStyleInfo name="TableStyleLight1" showFirstColumn="0" showLastColumn="0" showRowStripes="1" showColumnStripes="0"/>
</table>
</file>

<file path=xl/tables/table2.xml><?xml version="1.0" encoding="utf-8"?>
<table xmlns="http://schemas.openxmlformats.org/spreadsheetml/2006/main" id="8" name="Table29" displayName="Table29" ref="A3:H92" totalsRowShown="0">
  <autoFilter ref="A3:H92"/>
  <tableColumns count="8">
    <tableColumn id="1" name="Institution" dataDxfId="26"/>
    <tableColumn id="2" name="All Major Programs"/>
    <tableColumn id="3" name="Frank O'Bannon Total"/>
    <tableColumn id="4" name="HEA"/>
    <tableColumn id="5" name="FOC"/>
    <tableColumn id="6" name="21st"/>
    <tableColumn id="7" name="National Guard"/>
    <tableColumn id="8" name="Adult Student Grant"/>
  </tableColumns>
  <tableStyleInfo name="TableStyleLight1" showFirstColumn="0" showLastColumn="0" showRowStripes="1" showColumnStripes="0"/>
</table>
</file>

<file path=xl/tables/table3.xml><?xml version="1.0" encoding="utf-8"?>
<table xmlns="http://schemas.openxmlformats.org/spreadsheetml/2006/main" id="3" name="Table3" displayName="Table3" ref="A3:H92" totalsRowShown="0">
  <autoFilter ref="A3:H92"/>
  <tableColumns count="8">
    <tableColumn id="1" name="Institution" dataDxfId="25"/>
    <tableColumn id="2" name="All Major Programs" dataDxfId="24"/>
    <tableColumn id="3" name="Frank O'Bannon Total" dataDxfId="23"/>
    <tableColumn id="4" name="HEA" dataDxfId="22"/>
    <tableColumn id="5" name="FOC" dataDxfId="21"/>
    <tableColumn id="6" name="21st" dataDxfId="20"/>
    <tableColumn id="7" name="National Guard" dataDxfId="19"/>
    <tableColumn id="8" name="Adult Student Grant" dataDxfId="18"/>
  </tableColumns>
  <tableStyleInfo name="TableStyleLight1" showFirstColumn="0" showLastColumn="0" showRowStripes="1" showColumnStripes="0"/>
</table>
</file>

<file path=xl/tables/table4.xml><?xml version="1.0" encoding="utf-8"?>
<table xmlns="http://schemas.openxmlformats.org/spreadsheetml/2006/main" id="13" name="Table51014" displayName="Table51014" ref="A3:E42" totalsRowShown="0" headerRowDxfId="17">
  <autoFilter ref="A3:E42"/>
  <tableColumns count="5">
    <tableColumn id="1" name="Institution" dataDxfId="16"/>
    <tableColumn id="2" name="CVO" dataDxfId="15"/>
    <tableColumn id="3" name="Book Payments" dataDxfId="14"/>
    <tableColumn id="4" name="Mitch Daniels Early Graduation Scholarship" dataDxfId="13"/>
    <tableColumn id="5" name="Minority Teacher Scholarship" dataDxfId="12"/>
  </tableColumns>
  <tableStyleInfo name="TableStyleLight1" showFirstColumn="0" showLastColumn="0" showRowStripes="1" showColumnStripes="0"/>
</table>
</file>

<file path=xl/tables/table5.xml><?xml version="1.0" encoding="utf-8"?>
<table xmlns="http://schemas.openxmlformats.org/spreadsheetml/2006/main" id="10" name="Table611" displayName="Table611" ref="A3:E42" totalsRowShown="0" headerRowDxfId="11" dataDxfId="10" headerRowCellStyle="Comma" dataCellStyle="Comma">
  <autoFilter ref="A3:E42"/>
  <tableColumns count="5">
    <tableColumn id="1" name="Institution" dataDxfId="9" dataCellStyle="Comma"/>
    <tableColumn id="2" name="CVO" dataDxfId="8" dataCellStyle="Comma"/>
    <tableColumn id="3" name="Book Payments" dataDxfId="7" dataCellStyle="Comma"/>
    <tableColumn id="4" name="Mitch Daniels Early Graduation Scholarship" dataDxfId="6" dataCellStyle="Comma"/>
    <tableColumn id="5" name="Minority Teacher Scholarship" dataDxfId="5" dataCellStyle="Comma"/>
  </tableColumns>
  <tableStyleInfo name="TableStyleLight1" showFirstColumn="0" showLastColumn="0" showRowStripes="1" showColumnStripes="0"/>
</table>
</file>

<file path=xl/tables/table6.xml><?xml version="1.0" encoding="utf-8"?>
<table xmlns="http://schemas.openxmlformats.org/spreadsheetml/2006/main" id="7" name="Table7" displayName="Table7" ref="A3:E42" totalsRowShown="0">
  <autoFilter ref="A3:E42"/>
  <tableColumns count="5">
    <tableColumn id="1" name="Institution" dataDxfId="4"/>
    <tableColumn id="2" name="CVO" dataDxfId="3"/>
    <tableColumn id="5" name="Book Payments" dataDxfId="2"/>
    <tableColumn id="3" name="Mitch Daniels Early Graduation Scholarship" dataDxfId="1"/>
    <tableColumn id="4" name="Minority Teacher Scholarship"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CHE">
      <a:dk1>
        <a:sysClr val="windowText" lastClr="000000"/>
      </a:dk1>
      <a:lt1>
        <a:sysClr val="window" lastClr="FFFFFF"/>
      </a:lt1>
      <a:dk2>
        <a:srgbClr val="44546A"/>
      </a:dk2>
      <a:lt2>
        <a:srgbClr val="E7E6E6"/>
      </a:lt2>
      <a:accent1>
        <a:srgbClr val="964F4B"/>
      </a:accent1>
      <a:accent2>
        <a:srgbClr val="F79256"/>
      </a:accent2>
      <a:accent3>
        <a:srgbClr val="EAD98B"/>
      </a:accent3>
      <a:accent4>
        <a:srgbClr val="9DB276"/>
      </a:accent4>
      <a:accent5>
        <a:srgbClr val="7DA1BF"/>
      </a:accent5>
      <a:accent6>
        <a:srgbClr val="C6CBCC"/>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0" sqref="A20"/>
    </sheetView>
  </sheetViews>
  <sheetFormatPr defaultRowHeight="15" x14ac:dyDescent="0.25"/>
  <cols>
    <col min="1" max="1" width="135.28515625" customWidth="1"/>
  </cols>
  <sheetData>
    <row r="1" spans="1:1" ht="23.25" x14ac:dyDescent="0.35">
      <c r="A1" s="129" t="s">
        <v>169</v>
      </c>
    </row>
    <row r="2" spans="1:1" x14ac:dyDescent="0.25">
      <c r="A2" s="128" t="s">
        <v>168</v>
      </c>
    </row>
    <row r="3" spans="1:1" ht="45" x14ac:dyDescent="0.25">
      <c r="A3" s="128" t="s">
        <v>191</v>
      </c>
    </row>
    <row r="4" spans="1:1" ht="60" x14ac:dyDescent="0.25">
      <c r="A4" s="128" t="s">
        <v>190</v>
      </c>
    </row>
    <row r="5" spans="1:1" ht="30" x14ac:dyDescent="0.25">
      <c r="A5" s="128" t="s">
        <v>192</v>
      </c>
    </row>
    <row r="7" spans="1:1" x14ac:dyDescent="0.25">
      <c r="A7" s="128" t="s">
        <v>170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42"/>
  <sheetViews>
    <sheetView workbookViewId="0">
      <selection activeCell="D20" sqref="D20"/>
    </sheetView>
  </sheetViews>
  <sheetFormatPr defaultRowHeight="15" x14ac:dyDescent="0.25"/>
  <cols>
    <col min="1" max="1" width="39.140625" style="65" bestFit="1" customWidth="1"/>
    <col min="2" max="2" width="7.5703125" bestFit="1" customWidth="1"/>
    <col min="3" max="3" width="17" bestFit="1" customWidth="1"/>
    <col min="4" max="4" width="42.140625" bestFit="1" customWidth="1"/>
    <col min="5" max="5" width="29.5703125" bestFit="1" customWidth="1"/>
  </cols>
  <sheetData>
    <row r="1" spans="1:5" ht="23.25" x14ac:dyDescent="0.35">
      <c r="A1" s="191" t="s">
        <v>189</v>
      </c>
      <c r="B1" s="31"/>
      <c r="C1" s="31"/>
      <c r="D1" s="31"/>
      <c r="E1" s="31"/>
    </row>
    <row r="2" spans="1:5" ht="18.75" x14ac:dyDescent="0.3">
      <c r="A2" s="219" t="s">
        <v>132</v>
      </c>
      <c r="B2" s="219"/>
      <c r="C2" s="219"/>
      <c r="D2" s="219"/>
      <c r="E2" s="219"/>
    </row>
    <row r="3" spans="1:5" x14ac:dyDescent="0.25">
      <c r="A3" s="65" t="s">
        <v>100</v>
      </c>
      <c r="B3" t="s">
        <v>101</v>
      </c>
      <c r="C3" t="s">
        <v>175</v>
      </c>
      <c r="D3" t="s">
        <v>102</v>
      </c>
      <c r="E3" t="s">
        <v>103</v>
      </c>
    </row>
    <row r="4" spans="1:5" x14ac:dyDescent="0.25">
      <c r="A4" s="65" t="s">
        <v>0</v>
      </c>
      <c r="B4" s="1">
        <v>0</v>
      </c>
      <c r="C4" s="1">
        <v>0</v>
      </c>
      <c r="D4" s="1">
        <v>4000</v>
      </c>
      <c r="E4" s="1">
        <v>0</v>
      </c>
    </row>
    <row r="5" spans="1:5" x14ac:dyDescent="0.25">
      <c r="A5" s="65" t="s">
        <v>1</v>
      </c>
      <c r="B5" s="1">
        <v>0</v>
      </c>
      <c r="C5" s="1">
        <v>0</v>
      </c>
      <c r="D5" s="1">
        <v>4000</v>
      </c>
      <c r="E5" s="1">
        <v>3733.3333333333335</v>
      </c>
    </row>
    <row r="6" spans="1:5" x14ac:dyDescent="0.25">
      <c r="A6" s="65" t="s">
        <v>8</v>
      </c>
      <c r="B6" s="1">
        <v>7457.0922757111593</v>
      </c>
      <c r="C6" s="1">
        <v>0</v>
      </c>
      <c r="D6" s="1">
        <v>4000</v>
      </c>
      <c r="E6" s="1">
        <v>2150</v>
      </c>
    </row>
    <row r="7" spans="1:5" x14ac:dyDescent="0.25">
      <c r="A7" s="65" t="s">
        <v>9</v>
      </c>
      <c r="B7" s="1">
        <v>0</v>
      </c>
      <c r="C7" s="1">
        <v>0</v>
      </c>
      <c r="D7" s="1">
        <v>0</v>
      </c>
      <c r="E7" s="1">
        <v>1000</v>
      </c>
    </row>
    <row r="8" spans="1:5" x14ac:dyDescent="0.25">
      <c r="A8" s="65" t="s">
        <v>10</v>
      </c>
      <c r="B8" s="1">
        <v>0</v>
      </c>
      <c r="C8" s="1">
        <v>0</v>
      </c>
      <c r="D8" s="1">
        <v>4000</v>
      </c>
      <c r="E8" s="1">
        <v>3200</v>
      </c>
    </row>
    <row r="9" spans="1:5" x14ac:dyDescent="0.25">
      <c r="A9" s="65" t="s">
        <v>11</v>
      </c>
      <c r="B9" s="1">
        <v>0</v>
      </c>
      <c r="C9" s="1">
        <v>0</v>
      </c>
      <c r="D9" s="1">
        <v>4000</v>
      </c>
      <c r="E9" s="1">
        <v>1850</v>
      </c>
    </row>
    <row r="10" spans="1:5" x14ac:dyDescent="0.25">
      <c r="A10" s="65" t="s">
        <v>18</v>
      </c>
      <c r="B10" s="1">
        <v>0</v>
      </c>
      <c r="C10" s="1">
        <v>0</v>
      </c>
      <c r="D10" s="1">
        <v>4000</v>
      </c>
      <c r="E10" s="1">
        <v>0</v>
      </c>
    </row>
    <row r="11" spans="1:5" x14ac:dyDescent="0.25">
      <c r="A11" s="65" t="s">
        <v>19</v>
      </c>
      <c r="B11" s="1">
        <v>0</v>
      </c>
      <c r="C11" s="1">
        <v>0</v>
      </c>
      <c r="D11" s="1">
        <v>4000</v>
      </c>
      <c r="E11" s="1">
        <v>2000</v>
      </c>
    </row>
    <row r="12" spans="1:5" x14ac:dyDescent="0.25">
      <c r="A12" s="65" t="s">
        <v>20</v>
      </c>
      <c r="B12" s="1">
        <v>0</v>
      </c>
      <c r="C12" s="1">
        <v>0</v>
      </c>
      <c r="D12" s="1">
        <v>4000</v>
      </c>
      <c r="E12" s="1">
        <v>800</v>
      </c>
    </row>
    <row r="13" spans="1:5" x14ac:dyDescent="0.25">
      <c r="A13" s="65" t="s">
        <v>32</v>
      </c>
      <c r="B13" s="1">
        <v>0</v>
      </c>
      <c r="C13" s="1">
        <v>0</v>
      </c>
      <c r="D13" s="1">
        <v>0</v>
      </c>
      <c r="E13" s="1">
        <v>4000</v>
      </c>
    </row>
    <row r="14" spans="1:5" x14ac:dyDescent="0.25">
      <c r="A14" s="65" t="s">
        <v>35</v>
      </c>
      <c r="B14" s="1">
        <v>6008.0775316455693</v>
      </c>
      <c r="C14" s="1">
        <v>687.9</v>
      </c>
      <c r="D14" s="1">
        <v>4000</v>
      </c>
      <c r="E14" s="1">
        <v>1891.6666666666667</v>
      </c>
    </row>
    <row r="15" spans="1:5" x14ac:dyDescent="0.25">
      <c r="A15" s="65" t="s">
        <v>36</v>
      </c>
      <c r="B15" s="1">
        <v>8019.4053907815633</v>
      </c>
      <c r="C15" s="1">
        <v>0</v>
      </c>
      <c r="D15" s="1">
        <v>4000</v>
      </c>
      <c r="E15" s="1">
        <v>2711.1111111111113</v>
      </c>
    </row>
    <row r="16" spans="1:5" x14ac:dyDescent="0.25">
      <c r="A16" s="65" t="s">
        <v>37</v>
      </c>
      <c r="B16" s="1">
        <v>3963.9300662251653</v>
      </c>
      <c r="C16" s="1">
        <v>0</v>
      </c>
      <c r="D16" s="1">
        <v>4000</v>
      </c>
      <c r="E16" s="1">
        <v>1733.3333333333333</v>
      </c>
    </row>
    <row r="17" spans="1:5" x14ac:dyDescent="0.25">
      <c r="A17" s="65" t="s">
        <v>38</v>
      </c>
      <c r="B17" s="1">
        <v>3604.4765811965813</v>
      </c>
      <c r="C17" s="1">
        <v>1650</v>
      </c>
      <c r="D17" s="1">
        <v>4000</v>
      </c>
      <c r="E17" s="1">
        <v>2381.818181818182</v>
      </c>
    </row>
    <row r="18" spans="1:5" x14ac:dyDescent="0.25">
      <c r="A18" s="65" t="s">
        <v>39</v>
      </c>
      <c r="B18" s="1">
        <v>3467.2365753424656</v>
      </c>
      <c r="C18" s="1">
        <v>0</v>
      </c>
      <c r="D18" s="1">
        <v>4000</v>
      </c>
      <c r="E18" s="1">
        <v>3200</v>
      </c>
    </row>
    <row r="19" spans="1:5" x14ac:dyDescent="0.25">
      <c r="A19" s="65" t="s">
        <v>40</v>
      </c>
      <c r="B19" s="1">
        <v>3817.7860377358493</v>
      </c>
      <c r="C19" s="1">
        <v>0</v>
      </c>
      <c r="D19" s="1">
        <v>4000</v>
      </c>
      <c r="E19" s="1">
        <v>1933.3333333333333</v>
      </c>
    </row>
    <row r="20" spans="1:5" x14ac:dyDescent="0.25">
      <c r="A20" s="65" t="s">
        <v>41</v>
      </c>
      <c r="B20" s="1">
        <v>4248.0160309278353</v>
      </c>
      <c r="C20" s="1">
        <v>0</v>
      </c>
      <c r="D20" s="1">
        <v>4000</v>
      </c>
      <c r="E20" s="1">
        <v>3200</v>
      </c>
    </row>
    <row r="21" spans="1:5" x14ac:dyDescent="0.25">
      <c r="A21" s="65" t="s">
        <v>42</v>
      </c>
      <c r="B21" s="1">
        <v>0</v>
      </c>
      <c r="C21" s="1">
        <v>0</v>
      </c>
      <c r="D21" s="1">
        <v>4000</v>
      </c>
      <c r="E21" s="1">
        <v>0</v>
      </c>
    </row>
    <row r="22" spans="1:5" x14ac:dyDescent="0.25">
      <c r="A22" s="65" t="s">
        <v>43</v>
      </c>
      <c r="B22" s="1">
        <v>0</v>
      </c>
      <c r="C22" s="1">
        <v>0</v>
      </c>
      <c r="D22" s="1">
        <v>4000</v>
      </c>
      <c r="E22" s="1">
        <v>0</v>
      </c>
    </row>
    <row r="23" spans="1:5" x14ac:dyDescent="0.25">
      <c r="A23" s="65" t="s">
        <v>44</v>
      </c>
      <c r="B23" s="1">
        <v>0</v>
      </c>
      <c r="C23" s="1">
        <v>0</v>
      </c>
      <c r="D23" s="1">
        <v>4000</v>
      </c>
      <c r="E23" s="1">
        <v>0</v>
      </c>
    </row>
    <row r="24" spans="1:5" x14ac:dyDescent="0.25">
      <c r="A24" s="65" t="s">
        <v>50</v>
      </c>
      <c r="B24" s="1">
        <v>4659.6663265306124</v>
      </c>
      <c r="C24" s="1">
        <v>900</v>
      </c>
      <c r="D24" s="1">
        <v>4000</v>
      </c>
      <c r="E24" s="1">
        <v>0</v>
      </c>
    </row>
    <row r="25" spans="1:5" x14ac:dyDescent="0.25">
      <c r="A25" s="65" t="s">
        <v>51</v>
      </c>
      <c r="B25" s="1">
        <v>4748.0210116731514</v>
      </c>
      <c r="C25" s="1">
        <v>0</v>
      </c>
      <c r="D25" s="1">
        <v>4000</v>
      </c>
      <c r="E25" s="1">
        <v>1966.6666666666667</v>
      </c>
    </row>
    <row r="26" spans="1:5" x14ac:dyDescent="0.25">
      <c r="A26" s="65" t="s">
        <v>52</v>
      </c>
      <c r="B26" s="1">
        <v>5565.5956661991586</v>
      </c>
      <c r="C26" s="1">
        <v>1200</v>
      </c>
      <c r="D26" s="1">
        <v>4000</v>
      </c>
      <c r="E26" s="1">
        <v>2769.2307692307691</v>
      </c>
    </row>
    <row r="27" spans="1:5" x14ac:dyDescent="0.25">
      <c r="A27" s="65" t="s">
        <v>53</v>
      </c>
      <c r="B27" s="1">
        <v>1817.8486945337622</v>
      </c>
      <c r="C27" s="1">
        <v>554.58538461538456</v>
      </c>
      <c r="D27" s="1">
        <v>4000</v>
      </c>
      <c r="E27" s="1">
        <v>0</v>
      </c>
    </row>
    <row r="28" spans="1:5" x14ac:dyDescent="0.25">
      <c r="A28" s="65" t="s">
        <v>57</v>
      </c>
      <c r="B28" s="1">
        <v>0</v>
      </c>
      <c r="C28" s="1">
        <v>0</v>
      </c>
      <c r="D28" s="1">
        <v>4000</v>
      </c>
      <c r="E28" s="1">
        <v>4000</v>
      </c>
    </row>
    <row r="29" spans="1:5" x14ac:dyDescent="0.25">
      <c r="A29" s="65" t="s">
        <v>58</v>
      </c>
      <c r="B29" s="1">
        <v>0</v>
      </c>
      <c r="C29" s="1">
        <v>0</v>
      </c>
      <c r="D29" s="1">
        <v>0</v>
      </c>
      <c r="E29" s="1">
        <v>2000</v>
      </c>
    </row>
    <row r="30" spans="1:5" x14ac:dyDescent="0.25">
      <c r="A30" s="65" t="s">
        <v>68</v>
      </c>
      <c r="B30" s="1">
        <v>4461.6889333333329</v>
      </c>
      <c r="C30" s="1">
        <v>0</v>
      </c>
      <c r="D30" s="1">
        <v>4000</v>
      </c>
      <c r="E30" s="1">
        <v>2113.92</v>
      </c>
    </row>
    <row r="31" spans="1:5" x14ac:dyDescent="0.25">
      <c r="A31" s="65" t="s">
        <v>69</v>
      </c>
      <c r="B31" s="1">
        <v>4654.8057894736839</v>
      </c>
      <c r="C31" s="1">
        <v>0</v>
      </c>
      <c r="D31" s="1">
        <v>4000</v>
      </c>
      <c r="E31" s="1">
        <v>3800</v>
      </c>
    </row>
    <row r="32" spans="1:5" x14ac:dyDescent="0.25">
      <c r="A32" s="65" t="s">
        <v>70</v>
      </c>
      <c r="B32" s="1">
        <v>7863.0805322128854</v>
      </c>
      <c r="C32" s="1">
        <v>0</v>
      </c>
      <c r="D32" s="1">
        <v>4000</v>
      </c>
      <c r="E32" s="1">
        <v>2436.3636363636365</v>
      </c>
    </row>
    <row r="33" spans="1:5" x14ac:dyDescent="0.25">
      <c r="A33" s="65" t="s">
        <v>73</v>
      </c>
      <c r="B33" s="1">
        <v>0</v>
      </c>
      <c r="C33" s="1">
        <v>0</v>
      </c>
      <c r="D33" s="1">
        <v>4000</v>
      </c>
      <c r="E33" s="1">
        <v>0</v>
      </c>
    </row>
    <row r="34" spans="1:5" x14ac:dyDescent="0.25">
      <c r="A34" s="65" t="s">
        <v>75</v>
      </c>
      <c r="B34" s="1">
        <v>0</v>
      </c>
      <c r="C34" s="1">
        <v>0</v>
      </c>
      <c r="D34" s="1">
        <v>4000</v>
      </c>
      <c r="E34" s="1">
        <v>1000</v>
      </c>
    </row>
    <row r="35" spans="1:5" x14ac:dyDescent="0.25">
      <c r="A35" s="65" t="s">
        <v>77</v>
      </c>
      <c r="B35" s="1">
        <v>0</v>
      </c>
      <c r="C35" s="1">
        <v>0</v>
      </c>
      <c r="D35" s="1">
        <v>4000</v>
      </c>
      <c r="E35" s="1">
        <v>1000</v>
      </c>
    </row>
    <row r="36" spans="1:5" x14ac:dyDescent="0.25">
      <c r="A36" s="65" t="s">
        <v>80</v>
      </c>
      <c r="B36" s="1">
        <v>0</v>
      </c>
      <c r="C36" s="1">
        <v>0</v>
      </c>
      <c r="D36" s="1">
        <v>4000</v>
      </c>
      <c r="E36" s="1">
        <v>3600</v>
      </c>
    </row>
    <row r="37" spans="1:5" x14ac:dyDescent="0.25">
      <c r="A37" s="65" t="s">
        <v>81</v>
      </c>
      <c r="B37" s="1">
        <v>0</v>
      </c>
      <c r="C37" s="1">
        <v>0</v>
      </c>
      <c r="D37" s="1">
        <v>4000</v>
      </c>
      <c r="E37" s="1">
        <v>2000</v>
      </c>
    </row>
    <row r="38" spans="1:5" x14ac:dyDescent="0.25">
      <c r="A38" s="65" t="s">
        <v>83</v>
      </c>
      <c r="B38" s="1">
        <v>0</v>
      </c>
      <c r="C38" s="1">
        <v>0</v>
      </c>
      <c r="D38" s="1">
        <v>4000</v>
      </c>
      <c r="E38" s="1">
        <v>4000</v>
      </c>
    </row>
    <row r="39" spans="1:5" x14ac:dyDescent="0.25">
      <c r="A39" s="65" t="s">
        <v>84</v>
      </c>
      <c r="B39" s="1">
        <v>4887.7383582089551</v>
      </c>
      <c r="C39" s="1">
        <v>0</v>
      </c>
      <c r="D39" s="1">
        <v>4000</v>
      </c>
      <c r="E39" s="1">
        <v>1760</v>
      </c>
    </row>
    <row r="40" spans="1:5" x14ac:dyDescent="0.25">
      <c r="A40" s="65" t="s">
        <v>85</v>
      </c>
      <c r="B40" s="1">
        <v>0</v>
      </c>
      <c r="C40" s="1">
        <v>0</v>
      </c>
      <c r="D40" s="1">
        <v>4000</v>
      </c>
      <c r="E40" s="1">
        <v>2000</v>
      </c>
    </row>
    <row r="41" spans="1:5" x14ac:dyDescent="0.25">
      <c r="A41" s="65" t="s">
        <v>86</v>
      </c>
      <c r="B41" s="1">
        <v>3857.0645128205124</v>
      </c>
      <c r="C41" s="1">
        <v>687.49</v>
      </c>
      <c r="D41" s="1">
        <v>4000</v>
      </c>
      <c r="E41" s="1">
        <v>0</v>
      </c>
    </row>
    <row r="42" spans="1:5" x14ac:dyDescent="0.25">
      <c r="A42" s="65" t="s">
        <v>88</v>
      </c>
      <c r="B42" s="1">
        <v>4457.4060402684563</v>
      </c>
      <c r="C42" s="1">
        <v>0</v>
      </c>
      <c r="D42" s="1">
        <v>0</v>
      </c>
      <c r="E42" s="1">
        <v>3200</v>
      </c>
    </row>
  </sheetData>
  <mergeCells count="1">
    <mergeCell ref="A2:E2"/>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C23" sqref="C23"/>
    </sheetView>
  </sheetViews>
  <sheetFormatPr defaultRowHeight="15" x14ac:dyDescent="0.25"/>
  <cols>
    <col min="1" max="2" width="24.7109375" customWidth="1"/>
    <col min="3" max="3" width="24.42578125" customWidth="1"/>
    <col min="4" max="4" width="15.7109375" customWidth="1"/>
    <col min="5" max="5" width="10.7109375" customWidth="1"/>
    <col min="6" max="8" width="24.7109375" customWidth="1"/>
    <col min="9" max="9" width="15.7109375" customWidth="1"/>
  </cols>
  <sheetData>
    <row r="1" spans="1:9" ht="23.25" x14ac:dyDescent="0.35">
      <c r="A1" s="191" t="s">
        <v>189</v>
      </c>
      <c r="B1" s="31"/>
      <c r="C1" s="31"/>
      <c r="D1" s="31"/>
      <c r="E1" s="31"/>
      <c r="F1" s="31"/>
      <c r="G1" s="31"/>
      <c r="H1" s="31"/>
      <c r="I1" s="31"/>
    </row>
    <row r="2" spans="1:9" ht="18.75" x14ac:dyDescent="0.3">
      <c r="A2" s="63" t="s">
        <v>130</v>
      </c>
      <c r="B2" s="64"/>
      <c r="C2" s="64"/>
      <c r="D2" s="64"/>
      <c r="E2" s="64"/>
      <c r="F2" s="64"/>
      <c r="G2" s="64"/>
      <c r="H2" s="64"/>
      <c r="I2" s="64"/>
    </row>
    <row r="3" spans="1:9" ht="18.75" x14ac:dyDescent="0.3">
      <c r="A3" s="68" t="s">
        <v>128</v>
      </c>
      <c r="B3" s="5"/>
      <c r="C3" s="5"/>
      <c r="D3" s="5"/>
      <c r="E3" s="31"/>
      <c r="F3" s="68" t="s">
        <v>129</v>
      </c>
      <c r="G3" s="5"/>
      <c r="H3" s="5"/>
      <c r="I3" s="5"/>
    </row>
    <row r="4" spans="1:9" ht="15" customHeight="1" x14ac:dyDescent="0.25">
      <c r="A4" s="34"/>
      <c r="B4" s="53" t="s">
        <v>104</v>
      </c>
      <c r="C4" s="53" t="s">
        <v>105</v>
      </c>
      <c r="D4" s="53" t="s">
        <v>106</v>
      </c>
      <c r="E4" s="31"/>
      <c r="F4" s="34"/>
      <c r="G4" s="53" t="s">
        <v>104</v>
      </c>
      <c r="H4" s="53" t="s">
        <v>105</v>
      </c>
      <c r="I4" s="53" t="s">
        <v>106</v>
      </c>
    </row>
    <row r="5" spans="1:9" ht="15" customHeight="1" x14ac:dyDescent="0.25">
      <c r="A5" s="32" t="s">
        <v>97</v>
      </c>
      <c r="B5" s="33">
        <v>11</v>
      </c>
      <c r="C5" s="33">
        <v>13</v>
      </c>
      <c r="D5" s="33">
        <v>24</v>
      </c>
      <c r="E5" s="31"/>
      <c r="F5" s="32" t="s">
        <v>97</v>
      </c>
      <c r="G5" s="33">
        <v>11</v>
      </c>
      <c r="H5" s="33">
        <v>14</v>
      </c>
      <c r="I5" s="33">
        <v>25</v>
      </c>
    </row>
    <row r="6" spans="1:9" s="3" customFormat="1" ht="15" customHeight="1" x14ac:dyDescent="0.25">
      <c r="A6" s="4" t="s">
        <v>107</v>
      </c>
      <c r="B6" s="49">
        <v>5000</v>
      </c>
      <c r="C6" s="49">
        <v>4000</v>
      </c>
      <c r="D6" s="41"/>
      <c r="E6" s="31"/>
      <c r="F6" s="4" t="s">
        <v>107</v>
      </c>
      <c r="G6" s="49">
        <v>5000</v>
      </c>
      <c r="H6" s="49">
        <v>4000</v>
      </c>
      <c r="I6" s="41"/>
    </row>
    <row r="7" spans="1:9" ht="20.25" customHeight="1" x14ac:dyDescent="0.25">
      <c r="A7" s="4" t="s">
        <v>108</v>
      </c>
      <c r="B7" s="40">
        <v>906.64</v>
      </c>
      <c r="C7" s="40">
        <v>725.31</v>
      </c>
      <c r="D7" s="42"/>
      <c r="E7" s="31"/>
      <c r="F7" s="4" t="s">
        <v>108</v>
      </c>
      <c r="G7" s="40">
        <v>1310.71</v>
      </c>
      <c r="H7" s="40">
        <v>1048.57</v>
      </c>
      <c r="I7" s="42"/>
    </row>
    <row r="8" spans="1:9" ht="15" customHeight="1" x14ac:dyDescent="0.25">
      <c r="A8" s="4" t="s">
        <v>106</v>
      </c>
      <c r="B8" s="40">
        <v>9973.0399999999991</v>
      </c>
      <c r="C8" s="40">
        <v>9429.0299999999988</v>
      </c>
      <c r="D8" s="43">
        <v>19402.07</v>
      </c>
      <c r="E8" s="31"/>
      <c r="F8" s="4" t="s">
        <v>106</v>
      </c>
      <c r="G8" s="40">
        <v>14417.810000000001</v>
      </c>
      <c r="H8" s="40">
        <v>14679.98</v>
      </c>
      <c r="I8" s="43">
        <v>29097.79</v>
      </c>
    </row>
    <row r="9" spans="1:9" ht="15" customHeight="1" x14ac:dyDescent="0.25">
      <c r="A9" s="35"/>
      <c r="B9" s="50"/>
      <c r="C9" s="50"/>
      <c r="D9" s="51"/>
      <c r="E9" s="31"/>
      <c r="F9" s="35"/>
      <c r="G9" s="50"/>
      <c r="H9" s="50"/>
      <c r="I9" s="51"/>
    </row>
    <row r="10" spans="1:9" x14ac:dyDescent="0.25">
      <c r="A10" s="31"/>
      <c r="B10" s="194"/>
      <c r="C10" s="194"/>
      <c r="D10" s="194"/>
      <c r="E10" s="31"/>
      <c r="F10" s="31"/>
      <c r="G10" s="194"/>
      <c r="H10" s="194"/>
      <c r="I10" s="194"/>
    </row>
    <row r="11" spans="1:9" ht="18.75" x14ac:dyDescent="0.3">
      <c r="A11" s="60" t="s">
        <v>131</v>
      </c>
      <c r="B11" s="61"/>
      <c r="C11" s="61"/>
      <c r="D11" s="61"/>
      <c r="E11" s="62"/>
      <c r="F11" s="62"/>
      <c r="G11" s="61"/>
      <c r="H11" s="61"/>
      <c r="I11" s="61"/>
    </row>
    <row r="12" spans="1:9" ht="18.75" x14ac:dyDescent="0.3">
      <c r="A12" s="69" t="s">
        <v>128</v>
      </c>
      <c r="B12" s="44"/>
      <c r="C12" s="44"/>
      <c r="D12" s="44"/>
      <c r="E12" s="193"/>
      <c r="F12" s="69" t="s">
        <v>129</v>
      </c>
      <c r="G12" s="44"/>
      <c r="H12" s="44"/>
      <c r="I12" s="44"/>
    </row>
    <row r="13" spans="1:9" x14ac:dyDescent="0.25">
      <c r="A13" s="36"/>
      <c r="B13" s="45" t="s">
        <v>104</v>
      </c>
      <c r="C13" s="45" t="s">
        <v>105</v>
      </c>
      <c r="D13" s="45" t="s">
        <v>106</v>
      </c>
      <c r="E13" s="193"/>
      <c r="F13" s="36"/>
      <c r="G13" s="45" t="s">
        <v>104</v>
      </c>
      <c r="H13" s="45" t="s">
        <v>105</v>
      </c>
      <c r="I13" s="45" t="s">
        <v>106</v>
      </c>
    </row>
    <row r="14" spans="1:9" x14ac:dyDescent="0.25">
      <c r="A14" s="32" t="s">
        <v>97</v>
      </c>
      <c r="B14" s="33">
        <v>44</v>
      </c>
      <c r="C14" s="33">
        <v>50</v>
      </c>
      <c r="D14" s="33">
        <v>94</v>
      </c>
      <c r="E14" s="31"/>
      <c r="F14" s="32" t="s">
        <v>97</v>
      </c>
      <c r="G14" s="33">
        <v>90</v>
      </c>
      <c r="H14" s="33">
        <v>77</v>
      </c>
      <c r="I14" s="33">
        <v>167</v>
      </c>
    </row>
    <row r="15" spans="1:9" x14ac:dyDescent="0.25">
      <c r="A15" s="6" t="s">
        <v>107</v>
      </c>
      <c r="B15" s="46">
        <v>5000</v>
      </c>
      <c r="C15" s="46">
        <v>4000</v>
      </c>
      <c r="D15" s="47"/>
      <c r="E15" s="193"/>
      <c r="F15" s="6" t="s">
        <v>107</v>
      </c>
      <c r="G15" s="46">
        <v>5000</v>
      </c>
      <c r="H15" s="46">
        <v>4000</v>
      </c>
      <c r="I15" s="47"/>
    </row>
    <row r="16" spans="1:9" x14ac:dyDescent="0.25">
      <c r="A16" s="6" t="s">
        <v>108</v>
      </c>
      <c r="B16" s="48">
        <v>2077.9699999999998</v>
      </c>
      <c r="C16" s="48">
        <v>1662.38</v>
      </c>
      <c r="D16" s="48"/>
      <c r="E16" s="193"/>
      <c r="F16" s="6" t="s">
        <v>108</v>
      </c>
      <c r="G16" s="48">
        <v>1727.9</v>
      </c>
      <c r="H16" s="48">
        <v>1382.32</v>
      </c>
      <c r="I16" s="48"/>
    </row>
    <row r="17" spans="1:9" x14ac:dyDescent="0.25">
      <c r="A17" s="6" t="s">
        <v>106</v>
      </c>
      <c r="B17" s="48">
        <v>91430.68</v>
      </c>
      <c r="C17" s="48">
        <v>83119</v>
      </c>
      <c r="D17" s="47">
        <v>174549.68</v>
      </c>
      <c r="E17" s="193"/>
      <c r="F17" s="6" t="s">
        <v>106</v>
      </c>
      <c r="G17" s="48">
        <v>155511</v>
      </c>
      <c r="H17" s="48">
        <v>106438.64</v>
      </c>
      <c r="I17" s="47">
        <v>261949.64</v>
      </c>
    </row>
    <row r="18" spans="1:9" x14ac:dyDescent="0.25">
      <c r="A18" s="37"/>
      <c r="B18" s="38"/>
      <c r="C18" s="38"/>
      <c r="D18" s="39"/>
      <c r="E18" s="193"/>
      <c r="F18" s="37"/>
      <c r="G18" s="38"/>
      <c r="H18" s="38"/>
      <c r="I18" s="39"/>
    </row>
    <row r="21" spans="1:9" x14ac:dyDescent="0.25">
      <c r="F21" s="52"/>
    </row>
    <row r="25" spans="1:9" ht="1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abSelected="1" workbookViewId="0">
      <selection activeCell="I29" sqref="I29"/>
    </sheetView>
  </sheetViews>
  <sheetFormatPr defaultRowHeight="15" x14ac:dyDescent="0.25"/>
  <cols>
    <col min="1" max="1" width="34.42578125" customWidth="1"/>
    <col min="2" max="2" width="17" customWidth="1"/>
    <col min="3" max="3" width="24.28515625" bestFit="1" customWidth="1"/>
    <col min="4" max="4" width="14" customWidth="1"/>
    <col min="5" max="5" width="1.7109375" customWidth="1"/>
    <col min="11" max="11" width="1.5703125" customWidth="1"/>
    <col min="17" max="17" width="1.5703125" customWidth="1"/>
  </cols>
  <sheetData>
    <row r="1" spans="1:22" ht="23.25" x14ac:dyDescent="0.35">
      <c r="A1" s="23" t="s">
        <v>126</v>
      </c>
      <c r="B1" s="204" t="s">
        <v>127</v>
      </c>
      <c r="C1" s="204"/>
      <c r="D1" s="204"/>
      <c r="F1" s="204" t="s">
        <v>183</v>
      </c>
      <c r="G1" s="204"/>
      <c r="H1" s="204"/>
      <c r="I1" s="204"/>
      <c r="J1" s="204"/>
      <c r="K1" s="204"/>
      <c r="L1" s="204"/>
      <c r="M1" s="204"/>
      <c r="N1" s="204"/>
      <c r="O1" s="204"/>
      <c r="P1" s="204"/>
      <c r="Q1" s="204"/>
      <c r="R1" s="204"/>
      <c r="S1" s="204"/>
      <c r="T1" s="204"/>
      <c r="U1" s="204"/>
      <c r="V1" s="204"/>
    </row>
    <row r="2" spans="1:22" ht="23.25" x14ac:dyDescent="0.35">
      <c r="A2" s="23"/>
      <c r="B2" s="54"/>
      <c r="C2" s="54"/>
      <c r="D2" s="54"/>
      <c r="F2" s="131">
        <v>2011</v>
      </c>
      <c r="G2" s="132">
        <v>2012</v>
      </c>
      <c r="H2" s="132">
        <v>2013</v>
      </c>
      <c r="I2" s="132">
        <v>2014</v>
      </c>
      <c r="J2" s="132" t="s">
        <v>182</v>
      </c>
      <c r="K2" s="133"/>
      <c r="L2" s="131">
        <v>2011</v>
      </c>
      <c r="M2" s="132">
        <v>2012</v>
      </c>
      <c r="N2" s="132">
        <v>2013</v>
      </c>
      <c r="O2" s="132">
        <v>2014</v>
      </c>
      <c r="P2" s="132" t="s">
        <v>182</v>
      </c>
      <c r="Q2" s="133"/>
      <c r="R2" s="131">
        <v>2011</v>
      </c>
      <c r="S2" s="132">
        <v>2012</v>
      </c>
      <c r="T2" s="132">
        <v>2013</v>
      </c>
      <c r="U2" s="132">
        <v>2014</v>
      </c>
      <c r="V2" s="132" t="s">
        <v>182</v>
      </c>
    </row>
    <row r="3" spans="1:22" ht="18.75" x14ac:dyDescent="0.25">
      <c r="A3" s="7"/>
      <c r="B3" s="8" t="s">
        <v>123</v>
      </c>
      <c r="C3" s="9" t="s">
        <v>124</v>
      </c>
      <c r="D3" s="10" t="s">
        <v>125</v>
      </c>
      <c r="F3" s="195" t="s">
        <v>123</v>
      </c>
      <c r="G3" s="196"/>
      <c r="H3" s="196"/>
      <c r="I3" s="196"/>
      <c r="J3" s="197"/>
      <c r="K3" s="134"/>
      <c r="L3" s="198" t="s">
        <v>124</v>
      </c>
      <c r="M3" s="199"/>
      <c r="N3" s="199"/>
      <c r="O3" s="199"/>
      <c r="P3" s="200"/>
      <c r="Q3" s="134"/>
      <c r="R3" s="201" t="s">
        <v>125</v>
      </c>
      <c r="S3" s="202"/>
      <c r="T3" s="202"/>
      <c r="U3" s="202"/>
      <c r="V3" s="203"/>
    </row>
    <row r="4" spans="1:22" ht="15.75" x14ac:dyDescent="0.25">
      <c r="A4" s="11" t="s">
        <v>109</v>
      </c>
      <c r="B4" s="12">
        <v>450990</v>
      </c>
      <c r="C4" s="13">
        <v>46088</v>
      </c>
      <c r="D4" s="14">
        <v>19361</v>
      </c>
      <c r="F4" s="135">
        <v>509078</v>
      </c>
      <c r="G4" s="136">
        <v>485031</v>
      </c>
      <c r="H4" s="137">
        <v>462163</v>
      </c>
      <c r="I4" s="137">
        <f>B4</f>
        <v>450990</v>
      </c>
      <c r="J4" s="138"/>
      <c r="K4" s="139"/>
      <c r="L4" s="140">
        <v>71941.000000000378</v>
      </c>
      <c r="M4" s="141">
        <v>69181.000000001994</v>
      </c>
      <c r="N4" s="142">
        <v>52363</v>
      </c>
      <c r="O4" s="142">
        <f>C4</f>
        <v>46088</v>
      </c>
      <c r="P4" s="143"/>
      <c r="Q4" s="139"/>
      <c r="R4" s="144">
        <v>15313.999999999814</v>
      </c>
      <c r="S4" s="145">
        <v>15858.0000000001</v>
      </c>
      <c r="T4" s="146">
        <v>18264</v>
      </c>
      <c r="U4" s="146">
        <f>D4</f>
        <v>19361</v>
      </c>
      <c r="V4" s="147"/>
    </row>
    <row r="5" spans="1:22" ht="6.75" customHeight="1" x14ac:dyDescent="0.25">
      <c r="A5" s="11"/>
      <c r="B5" s="15"/>
      <c r="C5" s="15"/>
      <c r="D5" s="15"/>
      <c r="F5" s="148"/>
      <c r="G5" s="148"/>
      <c r="H5" s="15"/>
      <c r="I5" s="15"/>
      <c r="J5" s="149"/>
      <c r="K5" s="139"/>
      <c r="L5" s="148"/>
      <c r="M5" s="148"/>
      <c r="N5" s="15"/>
      <c r="O5" s="15"/>
      <c r="P5" s="149"/>
      <c r="Q5" s="139"/>
      <c r="R5" s="148"/>
      <c r="S5" s="148"/>
      <c r="T5" s="15"/>
      <c r="U5" s="15"/>
      <c r="V5" s="139"/>
    </row>
    <row r="6" spans="1:22" ht="15.75" x14ac:dyDescent="0.25">
      <c r="A6" s="11" t="s">
        <v>110</v>
      </c>
      <c r="B6" s="16">
        <v>0.3865562429322158</v>
      </c>
      <c r="C6" s="16">
        <v>0.36241537927443152</v>
      </c>
      <c r="D6" s="16">
        <v>0.36909250555239914</v>
      </c>
      <c r="F6" s="150">
        <v>0.38651640809463383</v>
      </c>
      <c r="G6" s="151">
        <v>0.38680826586341904</v>
      </c>
      <c r="H6" s="152">
        <v>0.38680826586341904</v>
      </c>
      <c r="I6" s="152">
        <f>B6</f>
        <v>0.3865562429322158</v>
      </c>
      <c r="J6" s="153"/>
      <c r="K6" s="139"/>
      <c r="L6" s="150">
        <v>0.35702867627639989</v>
      </c>
      <c r="M6" s="151">
        <v>0.35811855856376024</v>
      </c>
      <c r="N6" s="152">
        <v>0.36874141442849895</v>
      </c>
      <c r="O6" s="152">
        <f t="shared" ref="O6:O13" si="0">C6</f>
        <v>0.36241537927443152</v>
      </c>
      <c r="P6" s="153"/>
      <c r="Q6" s="139"/>
      <c r="R6" s="150">
        <v>0.3663967611336042</v>
      </c>
      <c r="S6" s="151">
        <v>0.36561987640308408</v>
      </c>
      <c r="T6" s="152">
        <v>0.3689974264907232</v>
      </c>
      <c r="U6" s="152">
        <f t="shared" ref="U6:U13" si="1">D6</f>
        <v>0.36909250555239914</v>
      </c>
      <c r="V6" s="154"/>
    </row>
    <row r="7" spans="1:22" ht="15.75" x14ac:dyDescent="0.25">
      <c r="A7" s="11" t="s">
        <v>111</v>
      </c>
      <c r="B7" s="17">
        <v>0.61113771923989446</v>
      </c>
      <c r="C7" s="18">
        <v>0.6368685992015275</v>
      </c>
      <c r="D7" s="19">
        <v>0.63054594287485155</v>
      </c>
      <c r="F7" s="155">
        <v>0.60027539984049594</v>
      </c>
      <c r="G7" s="156">
        <v>0.61064344340877186</v>
      </c>
      <c r="H7" s="157">
        <v>0.61064344340877186</v>
      </c>
      <c r="I7" s="157">
        <f>B7</f>
        <v>0.61113771923989446</v>
      </c>
      <c r="J7" s="138"/>
      <c r="K7" s="139"/>
      <c r="L7" s="158">
        <v>0.64016346728569873</v>
      </c>
      <c r="M7" s="159">
        <v>0.64105751579187931</v>
      </c>
      <c r="N7" s="160">
        <v>0.6307612145327044</v>
      </c>
      <c r="O7" s="160">
        <f t="shared" si="0"/>
        <v>0.6368685992015275</v>
      </c>
      <c r="P7" s="143"/>
      <c r="Q7" s="139"/>
      <c r="R7" s="161">
        <v>0.631644247094169</v>
      </c>
      <c r="S7" s="162">
        <v>0.63393870601589675</v>
      </c>
      <c r="T7" s="163">
        <v>0.63029075179327976</v>
      </c>
      <c r="U7" s="163">
        <f t="shared" si="1"/>
        <v>0.63054594287485155</v>
      </c>
      <c r="V7" s="147"/>
    </row>
    <row r="8" spans="1:22" ht="7.5" customHeight="1" x14ac:dyDescent="0.25">
      <c r="A8" s="20"/>
      <c r="B8" s="21"/>
      <c r="C8" s="22"/>
      <c r="D8" s="22"/>
      <c r="F8" s="22"/>
      <c r="G8" s="164"/>
      <c r="H8" s="165"/>
      <c r="I8" s="165"/>
      <c r="J8" s="22"/>
      <c r="K8" s="22"/>
      <c r="L8" s="22"/>
      <c r="M8" s="164"/>
      <c r="N8" s="164"/>
      <c r="O8" s="164"/>
      <c r="P8" s="166"/>
      <c r="Q8" s="22"/>
      <c r="R8" s="139"/>
      <c r="S8" s="165"/>
      <c r="T8" s="165"/>
      <c r="U8" s="165"/>
      <c r="V8" s="139"/>
    </row>
    <row r="9" spans="1:22" ht="15.75" x14ac:dyDescent="0.25">
      <c r="A9" s="11" t="s">
        <v>112</v>
      </c>
      <c r="B9" s="16">
        <v>0.43221135723630238</v>
      </c>
      <c r="C9" s="16">
        <v>0.47344211074466236</v>
      </c>
      <c r="D9" s="16">
        <v>0.89592479727286811</v>
      </c>
      <c r="F9" s="150">
        <v>0.37816994645221363</v>
      </c>
      <c r="G9" s="151">
        <v>0.39726945288033139</v>
      </c>
      <c r="H9" s="152">
        <v>0.41424129581987307</v>
      </c>
      <c r="I9" s="152">
        <f>B9</f>
        <v>0.43221135723630238</v>
      </c>
      <c r="J9" s="153"/>
      <c r="K9" s="139"/>
      <c r="L9" s="150">
        <v>0.51518605523970051</v>
      </c>
      <c r="M9" s="151">
        <v>0.5237854324163993</v>
      </c>
      <c r="N9" s="152">
        <v>0.45483397281037746</v>
      </c>
      <c r="O9" s="152">
        <f t="shared" si="0"/>
        <v>0.47344211074466236</v>
      </c>
      <c r="P9" s="153"/>
      <c r="Q9" s="139"/>
      <c r="R9" s="150">
        <v>0.84086456836884915</v>
      </c>
      <c r="S9" s="151">
        <v>0.86107958128389606</v>
      </c>
      <c r="T9" s="152">
        <v>0.88200186168760042</v>
      </c>
      <c r="U9" s="152">
        <f t="shared" si="1"/>
        <v>0.89592479727286811</v>
      </c>
      <c r="V9" s="154"/>
    </row>
    <row r="10" spans="1:22" ht="15.75" x14ac:dyDescent="0.25">
      <c r="A10" s="11" t="s">
        <v>113</v>
      </c>
      <c r="B10" s="17">
        <v>0.55910774074813185</v>
      </c>
      <c r="C10" s="18">
        <v>0.52660128449921884</v>
      </c>
      <c r="D10" s="19">
        <v>0.10407520272713186</v>
      </c>
      <c r="F10" s="155">
        <v>0.62182808921226218</v>
      </c>
      <c r="G10" s="156">
        <v>0.60272230022410944</v>
      </c>
      <c r="H10" s="157">
        <v>0.5857522129638244</v>
      </c>
      <c r="I10" s="157">
        <f>B10</f>
        <v>0.55910774074813185</v>
      </c>
      <c r="J10" s="138"/>
      <c r="K10" s="139"/>
      <c r="L10" s="158">
        <v>0.48481394476029116</v>
      </c>
      <c r="M10" s="159">
        <v>0.47621456758356634</v>
      </c>
      <c r="N10" s="160">
        <v>0.54516602718960616</v>
      </c>
      <c r="O10" s="160">
        <f t="shared" si="0"/>
        <v>0.52660128449921884</v>
      </c>
      <c r="P10" s="143"/>
      <c r="Q10" s="139"/>
      <c r="R10" s="161">
        <v>0.15913543163119609</v>
      </c>
      <c r="S10" s="162">
        <v>0.13892041871610467</v>
      </c>
      <c r="T10" s="163">
        <v>0.11799813831243748</v>
      </c>
      <c r="U10" s="163">
        <f t="shared" si="1"/>
        <v>0.10407520272713186</v>
      </c>
      <c r="V10" s="147"/>
    </row>
    <row r="11" spans="1:22" ht="9" customHeight="1" x14ac:dyDescent="0.25">
      <c r="A11" s="20"/>
      <c r="B11" s="22"/>
      <c r="C11" s="22"/>
      <c r="D11" s="22"/>
      <c r="F11" s="22"/>
      <c r="G11" s="164"/>
      <c r="H11" s="165"/>
      <c r="I11" s="165"/>
      <c r="J11" s="22"/>
      <c r="K11" s="22"/>
      <c r="L11" s="22"/>
      <c r="M11" s="164"/>
      <c r="N11" s="164"/>
      <c r="O11" s="164"/>
      <c r="P11" s="22"/>
      <c r="Q11" s="22"/>
      <c r="R11" s="139"/>
      <c r="S11" s="165"/>
      <c r="T11" s="165"/>
      <c r="U11" s="165"/>
      <c r="V11" s="139"/>
    </row>
    <row r="12" spans="1:22" ht="15.75" x14ac:dyDescent="0.25">
      <c r="A12" s="11" t="s">
        <v>114</v>
      </c>
      <c r="B12" s="16">
        <v>0.75249562074547105</v>
      </c>
      <c r="C12" s="16">
        <v>0.78432563791008503</v>
      </c>
      <c r="D12" s="16">
        <v>0.97975311192603687</v>
      </c>
      <c r="F12" s="167">
        <v>0.71159625833369344</v>
      </c>
      <c r="G12" s="151">
        <v>0.72079928911760283</v>
      </c>
      <c r="H12" s="152">
        <v>0.73468451606900598</v>
      </c>
      <c r="I12" s="152">
        <f>B12</f>
        <v>0.75249562074547105</v>
      </c>
      <c r="J12" s="153"/>
      <c r="K12" s="139"/>
      <c r="L12" s="167">
        <v>0.79295533840228927</v>
      </c>
      <c r="M12" s="151">
        <v>0.79819603648397153</v>
      </c>
      <c r="N12" s="152">
        <v>0.77071195111550017</v>
      </c>
      <c r="O12" s="152">
        <f t="shared" si="0"/>
        <v>0.78432563791008503</v>
      </c>
      <c r="P12" s="153"/>
      <c r="Q12" s="139"/>
      <c r="R12" s="167">
        <v>0.96199555961866423</v>
      </c>
      <c r="S12" s="151">
        <v>0.96935300794549373</v>
      </c>
      <c r="T12" s="152">
        <v>0.97475770683901652</v>
      </c>
      <c r="U12" s="152">
        <f t="shared" si="1"/>
        <v>0.97975311192603687</v>
      </c>
      <c r="V12" s="154"/>
    </row>
    <row r="13" spans="1:22" ht="15.75" x14ac:dyDescent="0.25">
      <c r="A13" s="11" t="s">
        <v>115</v>
      </c>
      <c r="B13" s="17">
        <v>0.17170668972704495</v>
      </c>
      <c r="C13" s="18">
        <v>0.13871289706648152</v>
      </c>
      <c r="D13" s="19">
        <v>1.6992923919219048E-2</v>
      </c>
      <c r="F13" s="168">
        <v>0.19198826113090725</v>
      </c>
      <c r="G13" s="156">
        <v>0.18731380056120125</v>
      </c>
      <c r="H13" s="157">
        <v>0.18038440982943246</v>
      </c>
      <c r="I13" s="157">
        <f>B13</f>
        <v>0.17170668972704495</v>
      </c>
      <c r="J13" s="138"/>
      <c r="K13" s="139"/>
      <c r="L13" s="169">
        <v>0.127576764292963</v>
      </c>
      <c r="M13" s="159">
        <v>0.12851794567872174</v>
      </c>
      <c r="N13" s="160">
        <v>0.14265075079342712</v>
      </c>
      <c r="O13" s="160">
        <f t="shared" si="0"/>
        <v>0.13871289706648152</v>
      </c>
      <c r="P13" s="143"/>
      <c r="Q13" s="139"/>
      <c r="R13" s="170">
        <v>3.173566671020004E-2</v>
      </c>
      <c r="S13" s="162">
        <v>2.5980577626435061E-2</v>
      </c>
      <c r="T13" s="163">
        <v>2.140940699775597E-2</v>
      </c>
      <c r="U13" s="163">
        <f t="shared" si="1"/>
        <v>1.6992923919219048E-2</v>
      </c>
      <c r="V13" s="147"/>
    </row>
    <row r="14" spans="1:22" x14ac:dyDescent="0.25">
      <c r="A14" s="31"/>
      <c r="B14" s="31"/>
      <c r="C14" s="31"/>
      <c r="D14" s="31"/>
      <c r="F14" s="22"/>
      <c r="G14" s="164"/>
      <c r="H14" s="165"/>
      <c r="I14" s="165"/>
      <c r="J14" s="22"/>
      <c r="K14" s="22"/>
      <c r="L14" s="22"/>
      <c r="M14" s="164"/>
      <c r="N14" s="164"/>
      <c r="O14" s="164"/>
      <c r="P14" s="22"/>
      <c r="Q14" s="22"/>
      <c r="R14" s="139"/>
      <c r="S14" s="165"/>
      <c r="T14" s="165"/>
      <c r="U14" s="165"/>
      <c r="V14" s="139"/>
    </row>
    <row r="15" spans="1:22" ht="18.75" x14ac:dyDescent="0.25">
      <c r="A15" s="31"/>
      <c r="B15" s="8" t="s">
        <v>123</v>
      </c>
      <c r="C15" s="9" t="s">
        <v>124</v>
      </c>
      <c r="D15" s="10" t="s">
        <v>125</v>
      </c>
      <c r="F15" s="195" t="s">
        <v>123</v>
      </c>
      <c r="G15" s="196"/>
      <c r="H15" s="196"/>
      <c r="I15" s="196"/>
      <c r="J15" s="197"/>
      <c r="K15" s="171"/>
      <c r="L15" s="198" t="s">
        <v>124</v>
      </c>
      <c r="M15" s="199"/>
      <c r="N15" s="199"/>
      <c r="O15" s="199"/>
      <c r="P15" s="200"/>
      <c r="Q15" s="7"/>
      <c r="R15" s="201" t="s">
        <v>125</v>
      </c>
      <c r="S15" s="202"/>
      <c r="T15" s="202"/>
      <c r="U15" s="202"/>
      <c r="V15" s="203"/>
    </row>
    <row r="16" spans="1:22" ht="15.75" x14ac:dyDescent="0.25">
      <c r="A16" s="11" t="s">
        <v>116</v>
      </c>
      <c r="B16" s="24">
        <v>0.49301314885030711</v>
      </c>
      <c r="C16" s="25">
        <v>0.52063443846554414</v>
      </c>
      <c r="D16" s="26">
        <v>0.51805175352512789</v>
      </c>
      <c r="F16" s="172">
        <v>0.54257697248751668</v>
      </c>
      <c r="G16" s="173">
        <v>0.52604266531417598</v>
      </c>
      <c r="H16" s="173">
        <v>0.50902823907685846</v>
      </c>
      <c r="I16" s="173">
        <f t="shared" ref="I16:I22" si="2">B16</f>
        <v>0.49301314885030711</v>
      </c>
      <c r="J16" s="174"/>
      <c r="K16" s="175"/>
      <c r="L16" s="176">
        <v>0.57288611501090625</v>
      </c>
      <c r="M16" s="177">
        <v>0.5568870065480156</v>
      </c>
      <c r="N16" s="177">
        <v>0.54306707750652494</v>
      </c>
      <c r="O16" s="177">
        <f t="shared" ref="O16:O22" si="3">C16</f>
        <v>0.52063443846554414</v>
      </c>
      <c r="P16" s="178"/>
      <c r="Q16" s="175"/>
      <c r="R16" s="179">
        <v>0.57130730050934109</v>
      </c>
      <c r="S16" s="180">
        <v>0.55788876276957577</v>
      </c>
      <c r="T16" s="180">
        <v>0.53850366962429685</v>
      </c>
      <c r="U16" s="180">
        <f t="shared" ref="U16:U22" si="4">D16</f>
        <v>0.51805175352512789</v>
      </c>
      <c r="V16" s="181"/>
    </row>
    <row r="17" spans="1:22" ht="15.75" x14ac:dyDescent="0.25">
      <c r="A17" s="11" t="s">
        <v>117</v>
      </c>
      <c r="B17" s="27">
        <v>0.59073150180713541</v>
      </c>
      <c r="C17" s="27">
        <v>0.95983770178788408</v>
      </c>
      <c r="D17" s="27">
        <v>0.85202210629616237</v>
      </c>
      <c r="F17" s="182">
        <v>0.61969285649743266</v>
      </c>
      <c r="G17" s="149">
        <v>0.61181656430207598</v>
      </c>
      <c r="H17" s="149">
        <v>0.60485198880909496</v>
      </c>
      <c r="I17" s="149">
        <f t="shared" si="2"/>
        <v>0.59073150180713541</v>
      </c>
      <c r="J17" s="183"/>
      <c r="K17" s="175"/>
      <c r="L17" s="182">
        <v>0.97557720910190371</v>
      </c>
      <c r="M17" s="149">
        <v>0.96535175843075105</v>
      </c>
      <c r="N17" s="149">
        <v>0.97468594453662905</v>
      </c>
      <c r="O17" s="149">
        <f t="shared" si="3"/>
        <v>0.95983770178788408</v>
      </c>
      <c r="P17" s="183"/>
      <c r="Q17" s="175"/>
      <c r="R17" s="182">
        <v>0.86176048060600219</v>
      </c>
      <c r="S17" s="149">
        <v>0.86454786227769154</v>
      </c>
      <c r="T17" s="149">
        <v>0.86822214919491181</v>
      </c>
      <c r="U17" s="149">
        <f t="shared" si="4"/>
        <v>0.85202210629616237</v>
      </c>
      <c r="V17" s="184"/>
    </row>
    <row r="18" spans="1:22" ht="15.75" x14ac:dyDescent="0.25">
      <c r="A18" s="11" t="s">
        <v>118</v>
      </c>
      <c r="B18" s="24">
        <v>5.7030089358965832E-3</v>
      </c>
      <c r="C18" s="25">
        <v>7.3554938378753692E-3</v>
      </c>
      <c r="D18" s="26">
        <v>1.0949847631837199E-2</v>
      </c>
      <c r="F18" s="172">
        <v>7.8887714652764417E-3</v>
      </c>
      <c r="G18" s="173">
        <v>6.0058016910259299E-3</v>
      </c>
      <c r="H18" s="173">
        <v>5.5543414524375709E-3</v>
      </c>
      <c r="I18" s="173">
        <f t="shared" si="2"/>
        <v>5.7030089358965832E-3</v>
      </c>
      <c r="J18" s="174"/>
      <c r="K18" s="175"/>
      <c r="L18" s="176">
        <v>1.0105503120612654E-2</v>
      </c>
      <c r="M18" s="177">
        <v>9.3811884766045565E-3</v>
      </c>
      <c r="N18" s="177">
        <v>6.9447736430433699E-3</v>
      </c>
      <c r="O18" s="177">
        <f t="shared" si="3"/>
        <v>7.3554938378753692E-3</v>
      </c>
      <c r="P18" s="178"/>
      <c r="Q18" s="175"/>
      <c r="R18" s="179">
        <v>1.3255844325453993E-2</v>
      </c>
      <c r="S18" s="180">
        <v>1.2548871232185614E-2</v>
      </c>
      <c r="T18" s="180">
        <v>1.1611348449995019E-2</v>
      </c>
      <c r="U18" s="180">
        <f t="shared" si="4"/>
        <v>1.0949847631837199E-2</v>
      </c>
      <c r="V18" s="181"/>
    </row>
    <row r="19" spans="1:22" ht="15.75" x14ac:dyDescent="0.25">
      <c r="A19" s="11" t="s">
        <v>119</v>
      </c>
      <c r="B19" s="27">
        <v>2.040843477682432E-2</v>
      </c>
      <c r="C19" s="27">
        <v>2.4930567609789966E-2</v>
      </c>
      <c r="D19" s="27">
        <v>3.9873973451784513E-2</v>
      </c>
      <c r="F19" s="182">
        <v>3.0140764283665765E-2</v>
      </c>
      <c r="G19" s="149">
        <v>2.5538573823116462E-2</v>
      </c>
      <c r="H19" s="149">
        <v>2.5538573823116462E-2</v>
      </c>
      <c r="I19" s="149">
        <f t="shared" si="2"/>
        <v>2.040843477682432E-2</v>
      </c>
      <c r="J19" s="183"/>
      <c r="K19" s="175"/>
      <c r="L19" s="182">
        <v>5.2695959188779583E-2</v>
      </c>
      <c r="M19" s="149">
        <v>4.398606553822438E-2</v>
      </c>
      <c r="N19" s="149">
        <v>4.398606553822438E-2</v>
      </c>
      <c r="O19" s="149">
        <f t="shared" si="3"/>
        <v>2.4930567609789966E-2</v>
      </c>
      <c r="P19" s="183"/>
      <c r="Q19" s="175"/>
      <c r="R19" s="182">
        <v>7.5812981585478584E-2</v>
      </c>
      <c r="S19" s="149">
        <v>6.0789506873501688E-2</v>
      </c>
      <c r="T19" s="149">
        <v>6.0789506873501688E-2</v>
      </c>
      <c r="U19" s="149">
        <f t="shared" si="4"/>
        <v>3.9873973451784513E-2</v>
      </c>
      <c r="V19" s="184"/>
    </row>
    <row r="20" spans="1:22" ht="15.75" x14ac:dyDescent="0.25">
      <c r="A20" s="11" t="s">
        <v>120</v>
      </c>
      <c r="B20" s="24">
        <v>3.0038360052329321E-2</v>
      </c>
      <c r="C20" s="25">
        <v>2.4887172365908695E-2</v>
      </c>
      <c r="D20" s="26">
        <v>1.7044574143897527E-3</v>
      </c>
      <c r="F20" s="172">
        <v>7.235826337024974E-2</v>
      </c>
      <c r="G20" s="173">
        <v>5.4967620626310484E-2</v>
      </c>
      <c r="H20" s="173">
        <v>4.1678116500526871E-2</v>
      </c>
      <c r="I20" s="173">
        <f t="shared" si="2"/>
        <v>3.0038360052329321E-2</v>
      </c>
      <c r="J20" s="174"/>
      <c r="K20" s="175"/>
      <c r="L20" s="176">
        <v>5.7046746639607168E-2</v>
      </c>
      <c r="M20" s="177">
        <v>4.189011433775041E-2</v>
      </c>
      <c r="N20" s="177">
        <v>3.7236311922256647E-2</v>
      </c>
      <c r="O20" s="177">
        <f t="shared" si="3"/>
        <v>2.4887172365908695E-2</v>
      </c>
      <c r="P20" s="178"/>
      <c r="Q20" s="175"/>
      <c r="R20" s="179">
        <v>8.946062426537893E-3</v>
      </c>
      <c r="S20" s="180">
        <v>4.9817127002143814E-3</v>
      </c>
      <c r="T20" s="180">
        <v>2.6837550662724297E-3</v>
      </c>
      <c r="U20" s="180">
        <f t="shared" si="4"/>
        <v>1.7044574143897527E-3</v>
      </c>
      <c r="V20" s="181"/>
    </row>
    <row r="21" spans="1:22" ht="15.75" x14ac:dyDescent="0.25">
      <c r="A21" s="11" t="s">
        <v>121</v>
      </c>
      <c r="B21" s="27">
        <v>0.18532339963192088</v>
      </c>
      <c r="C21" s="27">
        <v>0.1993577503905572</v>
      </c>
      <c r="D21" s="27">
        <v>3.4140798512473529E-2</v>
      </c>
      <c r="F21" s="182">
        <v>0.21134089471554457</v>
      </c>
      <c r="G21" s="149">
        <v>0.20585488350229161</v>
      </c>
      <c r="H21" s="149">
        <v>0.19571750969900101</v>
      </c>
      <c r="I21" s="149">
        <f t="shared" si="2"/>
        <v>0.18532339963192088</v>
      </c>
      <c r="J21" s="183"/>
      <c r="K21" s="175"/>
      <c r="L21" s="182">
        <v>0.20701686103890563</v>
      </c>
      <c r="M21" s="149">
        <v>0.19016782064439061</v>
      </c>
      <c r="N21" s="149">
        <v>0.20504858971320236</v>
      </c>
      <c r="O21" s="149">
        <f t="shared" si="3"/>
        <v>0.1993577503905572</v>
      </c>
      <c r="P21" s="183"/>
      <c r="Q21" s="175"/>
      <c r="R21" s="182">
        <v>5.7986156458143943E-2</v>
      </c>
      <c r="S21" s="149">
        <v>5.0510783200907614E-2</v>
      </c>
      <c r="T21" s="149">
        <v>4.0365867017200886E-2</v>
      </c>
      <c r="U21" s="149">
        <f t="shared" si="4"/>
        <v>3.4140798512473529E-2</v>
      </c>
      <c r="V21" s="184"/>
    </row>
    <row r="22" spans="1:22" ht="15.75" x14ac:dyDescent="0.25">
      <c r="A22" s="11" t="s">
        <v>122</v>
      </c>
      <c r="B22" s="28">
        <v>0.2877979556087718</v>
      </c>
      <c r="C22" s="29">
        <v>0.2132442284325638</v>
      </c>
      <c r="D22" s="30">
        <v>0.43040132224575178</v>
      </c>
      <c r="F22" s="185">
        <v>0.25160780862657589</v>
      </c>
      <c r="G22" s="186">
        <v>0.26079776344192435</v>
      </c>
      <c r="H22" s="186">
        <v>0.2705009726047849</v>
      </c>
      <c r="I22" s="186">
        <f t="shared" si="2"/>
        <v>0.2877979556087718</v>
      </c>
      <c r="J22" s="138"/>
      <c r="K22" s="175"/>
      <c r="L22" s="187">
        <v>0.23502592402106887</v>
      </c>
      <c r="M22" s="188">
        <v>0.23623538254722015</v>
      </c>
      <c r="N22" s="188">
        <v>0.19447736430433299</v>
      </c>
      <c r="O22" s="188">
        <f t="shared" si="3"/>
        <v>0.2132442284325638</v>
      </c>
      <c r="P22" s="143"/>
      <c r="Q22" s="175"/>
      <c r="R22" s="189">
        <v>0.41243306778111649</v>
      </c>
      <c r="S22" s="190">
        <v>0.41083364863160138</v>
      </c>
      <c r="T22" s="190">
        <v>0.41121700076680623</v>
      </c>
      <c r="U22" s="190">
        <f t="shared" si="4"/>
        <v>0.43040132224575178</v>
      </c>
      <c r="V22" s="147"/>
    </row>
  </sheetData>
  <mergeCells count="8">
    <mergeCell ref="F15:J15"/>
    <mergeCell ref="L15:P15"/>
    <mergeCell ref="R15:V15"/>
    <mergeCell ref="B1:D1"/>
    <mergeCell ref="F1:V1"/>
    <mergeCell ref="F3:J3"/>
    <mergeCell ref="L3:P3"/>
    <mergeCell ref="R3:V3"/>
  </mergeCells>
  <pageMargins left="0.7" right="0.7" top="0.75" bottom="0.75" header="0.3" footer="0.3"/>
  <extLst>
    <ext xmlns:x14="http://schemas.microsoft.com/office/spreadsheetml/2009/9/main" uri="{05C60535-1F16-4fd2-B633-F4F36F0B64E0}">
      <x14:sparklineGroups xmlns:xm="http://schemas.microsoft.com/office/excel/2006/main">
        <x14:sparklineGroup displayEmptyCellsAs="gap" markers="1" minAxisType="group" maxAxisType="group">
          <x14:colorSeries rgb="FF376092"/>
          <x14:colorNegative rgb="FFD00000"/>
          <x14:colorAxis rgb="FF000000"/>
          <x14:colorMarkers rgb="FFD00000"/>
          <x14:colorFirst rgb="FFD00000"/>
          <x14:colorLast rgb="FFD00000"/>
          <x14:colorHigh rgb="FFD00000"/>
          <x14:colorLow rgb="FFD00000"/>
          <x14:sparklines>
            <x14:sparkline>
              <xm:f>'FAFSA Statistics'!R5:T5</xm:f>
              <xm:sqref>V5</xm:sqref>
            </x14:sparkline>
          </x14:sparklines>
        </x14:sparklineGroup>
        <x14:sparklineGroup displayEmptyCellsAs="gap" markers="1" minAxisType="group" maxAxisType="group">
          <x14:colorSeries rgb="FF376092"/>
          <x14:colorNegative rgb="FFD00000"/>
          <x14:colorAxis rgb="FF000000"/>
          <x14:colorMarkers rgb="FFD00000"/>
          <x14:colorFirst rgb="FFD00000"/>
          <x14:colorLast rgb="FFD00000"/>
          <x14:colorHigh rgb="FFD00000"/>
          <x14:colorLow rgb="FFD00000"/>
          <x14:sparklines>
            <x14:sparkline>
              <xm:f>'FAFSA Statistics'!L5:N5</xm:f>
              <xm:sqref>P5</xm:sqref>
            </x14:sparkline>
          </x14:sparklines>
        </x14:sparklineGroup>
        <x14:sparklineGroup displayEmptyCellsAs="gap" markers="1" minAxisType="group" maxAxisType="group">
          <x14:colorSeries theme="9" tint="-0.499984740745262"/>
          <x14:colorNegative rgb="FFD00000"/>
          <x14:colorAxis rgb="FF000000"/>
          <x14:colorMarkers theme="9" tint="-0.499984740745262"/>
          <x14:colorFirst rgb="FFD00000"/>
          <x14:colorLast rgb="FFD00000"/>
          <x14:colorHigh rgb="FFD00000"/>
          <x14:colorLow rgb="FFD00000"/>
          <x14:sparklines>
            <x14:sparkline>
              <xm:f>'FAFSA Statistics'!R4:U4</xm:f>
              <xm:sqref>V4</xm:sqref>
            </x14:sparkline>
            <x14:sparkline>
              <xm:f>'FAFSA Statistics'!L4:O4</xm:f>
              <xm:sqref>P4</xm:sqref>
            </x14:sparkline>
            <x14:sparkline>
              <xm:f>'FAFSA Statistics'!F4:I4</xm:f>
              <xm:sqref>J4</xm:sqref>
            </x14:sparkline>
          </x14:sparklines>
        </x14:sparklineGroup>
        <x14:sparklineGroup displayEmptyCellsAs="gap" markers="1" minAxisType="group" maxAxisType="group">
          <x14:colorSeries theme="9" tint="-0.499984740745262"/>
          <x14:colorNegative rgb="FFD00000"/>
          <x14:colorAxis rgb="FF000000"/>
          <x14:colorMarkers theme="9" tint="-0.499984740745262"/>
          <x14:colorFirst rgb="FFD00000"/>
          <x14:colorLast rgb="FFD00000"/>
          <x14:colorHigh rgb="FFD00000"/>
          <x14:colorLow rgb="FFD00000"/>
          <x14:sparklines>
            <x14:sparkline>
              <xm:f>'FAFSA Statistics'!F6:I6</xm:f>
              <xm:sqref>V6</xm:sqref>
            </x14:sparkline>
            <x14:sparkline>
              <xm:f>'FAFSA Statistics'!F7:I7</xm:f>
              <xm:sqref>J13</xm:sqref>
            </x14:sparkline>
            <x14:sparkline>
              <xm:f>'FAFSA Statistics'!F9:I9</xm:f>
              <xm:sqref>J10</xm:sqref>
            </x14:sparkline>
            <x14:sparkline>
              <xm:f>'FAFSA Statistics'!F10:I10</xm:f>
              <xm:sqref>J7</xm:sqref>
            </x14:sparkline>
            <x14:sparkline>
              <xm:f>'FAFSA Statistics'!F12:I12</xm:f>
              <xm:sqref>P13</xm:sqref>
            </x14:sparkline>
            <x14:sparkline>
              <xm:f>'FAFSA Statistics'!F13:I13</xm:f>
              <xm:sqref>P12</xm:sqref>
            </x14:sparkline>
            <x14:sparkline>
              <xm:f>'FAFSA Statistics'!L6:O6</xm:f>
              <xm:sqref>P10</xm:sqref>
            </x14:sparkline>
            <x14:sparkline>
              <xm:f>'FAFSA Statistics'!L7:O7</xm:f>
              <xm:sqref>P9</xm:sqref>
            </x14:sparkline>
            <x14:sparkline>
              <xm:f>'FAFSA Statistics'!L9:O9</xm:f>
              <xm:sqref>P7</xm:sqref>
            </x14:sparkline>
            <x14:sparkline>
              <xm:f>'FAFSA Statistics'!L10:O10</xm:f>
              <xm:sqref>P6</xm:sqref>
            </x14:sparkline>
            <x14:sparkline>
              <xm:f>'FAFSA Statistics'!L12:O12</xm:f>
              <xm:sqref>V13</xm:sqref>
            </x14:sparkline>
            <x14:sparkline>
              <xm:f>'FAFSA Statistics'!L13:O13</xm:f>
              <xm:sqref>V12</xm:sqref>
            </x14:sparkline>
            <x14:sparkline>
              <xm:f>'FAFSA Statistics'!R6:U6</xm:f>
              <xm:sqref>V10</xm:sqref>
            </x14:sparkline>
            <x14:sparkline>
              <xm:f>'FAFSA Statistics'!R7:U7</xm:f>
              <xm:sqref>V9</xm:sqref>
            </x14:sparkline>
            <x14:sparkline>
              <xm:f>'FAFSA Statistics'!R9:U9</xm:f>
              <xm:sqref>J6</xm:sqref>
            </x14:sparkline>
            <x14:sparkline>
              <xm:f>'FAFSA Statistics'!R10:U10</xm:f>
              <xm:sqref>V7</xm:sqref>
            </x14:sparkline>
            <x14:sparkline>
              <xm:f>'FAFSA Statistics'!R12:U12</xm:f>
              <xm:sqref>J12</xm:sqref>
            </x14:sparkline>
            <x14:sparkline>
              <xm:f>'FAFSA Statistics'!R13:U13</xm:f>
              <xm:sqref>J9</xm:sqref>
            </x14:sparkline>
          </x14:sparklines>
        </x14:sparklineGroup>
        <x14:sparklineGroup displayEmptyCellsAs="gap" markers="1" minAxisType="group" maxAxisType="group">
          <x14:colorSeries rgb="FF376092"/>
          <x14:colorNegative rgb="FFD00000"/>
          <x14:colorAxis rgb="FF000000"/>
          <x14:colorMarkers rgb="FFD00000"/>
          <x14:colorFirst rgb="FFD00000"/>
          <x14:colorLast rgb="FFD00000"/>
          <x14:colorHigh rgb="FFD00000"/>
          <x14:colorLow rgb="FFD00000"/>
          <x14:sparklines>
            <x14:sparkline>
              <xm:f>'FAFSA Statistics'!F5:H5</xm:f>
              <xm:sqref>J5</xm:sqref>
            </x14:sparkline>
          </x14:sparklines>
        </x14:sparklineGroup>
        <x14:sparklineGroup displayEmptyCellsAs="gap" markers="1" minAxisType="group" maxAxisType="group">
          <x14:colorSeries theme="9" tint="-0.499984740745262"/>
          <x14:colorNegative rgb="FFD00000"/>
          <x14:colorAxis rgb="FF000000"/>
          <x14:colorMarkers theme="9" tint="-0.499984740745262"/>
          <x14:colorFirst rgb="FFD00000"/>
          <x14:colorLast rgb="FFD00000"/>
          <x14:colorHigh rgb="FFD00000"/>
          <x14:colorLow rgb="FFD00000"/>
          <x14:sparklines>
            <x14:sparkline>
              <xm:f>'FAFSA Statistics'!F16:I16</xm:f>
              <xm:sqref>V16</xm:sqref>
            </x14:sparkline>
            <x14:sparkline>
              <xm:f>'FAFSA Statistics'!F17:I17</xm:f>
              <xm:sqref>J16</xm:sqref>
            </x14:sparkline>
            <x14:sparkline>
              <xm:f>'FAFSA Statistics'!F18:I18</xm:f>
              <xm:sqref>P22</xm:sqref>
            </x14:sparkline>
            <x14:sparkline>
              <xm:f>'FAFSA Statistics'!F19:I19</xm:f>
              <xm:sqref>P21</xm:sqref>
            </x14:sparkline>
            <x14:sparkline>
              <xm:f>'FAFSA Statistics'!F20:I20</xm:f>
              <xm:sqref>P20</xm:sqref>
            </x14:sparkline>
            <x14:sparkline>
              <xm:f>'FAFSA Statistics'!F21:I21</xm:f>
              <xm:sqref>V19</xm:sqref>
            </x14:sparkline>
            <x14:sparkline>
              <xm:f>'FAFSA Statistics'!F22:I22</xm:f>
              <xm:sqref>P18</xm:sqref>
            </x14:sparkline>
            <x14:sparkline>
              <xm:f>'FAFSA Statistics'!L16:O16</xm:f>
              <xm:sqref>P17</xm:sqref>
            </x14:sparkline>
            <x14:sparkline>
              <xm:f>'FAFSA Statistics'!L17:O17</xm:f>
              <xm:sqref>V18</xm:sqref>
            </x14:sparkline>
            <x14:sparkline>
              <xm:f>'FAFSA Statistics'!L18:O18</xm:f>
              <xm:sqref>V21</xm:sqref>
            </x14:sparkline>
            <x14:sparkline>
              <xm:f>'FAFSA Statistics'!L19:O19</xm:f>
              <xm:sqref>V22</xm:sqref>
            </x14:sparkline>
            <x14:sparkline>
              <xm:f>'FAFSA Statistics'!L20:O20</xm:f>
              <xm:sqref>P16</xm:sqref>
            </x14:sparkline>
            <x14:sparkline>
              <xm:f>'FAFSA Statistics'!L21:O21</xm:f>
              <xm:sqref>J22</xm:sqref>
            </x14:sparkline>
            <x14:sparkline>
              <xm:f>'FAFSA Statistics'!L22:O22</xm:f>
              <xm:sqref>J21</xm:sqref>
            </x14:sparkline>
            <x14:sparkline>
              <xm:f>'FAFSA Statistics'!R16:U16</xm:f>
              <xm:sqref>J20</xm:sqref>
            </x14:sparkline>
            <x14:sparkline>
              <xm:f>'FAFSA Statistics'!R17:U17</xm:f>
              <xm:sqref>J19</xm:sqref>
            </x14:sparkline>
            <x14:sparkline>
              <xm:f>'FAFSA Statistics'!R18:U18</xm:f>
              <xm:sqref>J18</xm:sqref>
            </x14:sparkline>
            <x14:sparkline>
              <xm:f>'FAFSA Statistics'!R19:U19</xm:f>
              <xm:sqref>J17</xm:sqref>
            </x14:sparkline>
            <x14:sparkline>
              <xm:f>'FAFSA Statistics'!R20:U20</xm:f>
              <xm:sqref>V17</xm:sqref>
            </x14:sparkline>
            <x14:sparkline>
              <xm:f>'FAFSA Statistics'!R21:U21</xm:f>
              <xm:sqref>V20</xm:sqref>
            </x14:sparkline>
            <x14:sparkline>
              <xm:f>'FAFSA Statistics'!R22:U22</xm:f>
              <xm:sqref>P19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A10" sqref="A10"/>
    </sheetView>
  </sheetViews>
  <sheetFormatPr defaultRowHeight="15" x14ac:dyDescent="0.25"/>
  <cols>
    <col min="1" max="1" width="38.5703125" bestFit="1" customWidth="1"/>
    <col min="2" max="2" width="13.7109375" bestFit="1" customWidth="1"/>
    <col min="3" max="3" width="11.28515625" bestFit="1" customWidth="1"/>
    <col min="4" max="4" width="13.7109375" bestFit="1" customWidth="1"/>
    <col min="5" max="5" width="11.28515625" bestFit="1" customWidth="1"/>
    <col min="6" max="6" width="13.7109375" bestFit="1" customWidth="1"/>
    <col min="7" max="7" width="11.28515625" bestFit="1" customWidth="1"/>
    <col min="8" max="8" width="13.7109375" bestFit="1" customWidth="1"/>
    <col min="9" max="9" width="11.28515625" bestFit="1" customWidth="1"/>
    <col min="13" max="13" width="39.5703125" bestFit="1" customWidth="1"/>
    <col min="14" max="14" width="12.7109375" bestFit="1" customWidth="1"/>
    <col min="15" max="15" width="11.5703125" bestFit="1" customWidth="1"/>
  </cols>
  <sheetData>
    <row r="1" spans="1:15" ht="53.25" customHeight="1" x14ac:dyDescent="0.25">
      <c r="A1" s="205" t="s">
        <v>185</v>
      </c>
      <c r="B1" s="205"/>
      <c r="C1" s="205"/>
      <c r="D1" s="205"/>
      <c r="E1" s="205"/>
      <c r="F1" s="205"/>
      <c r="G1" s="205"/>
      <c r="H1" s="205"/>
      <c r="I1" s="205"/>
      <c r="M1" s="75" t="s">
        <v>151</v>
      </c>
      <c r="N1" s="76">
        <v>128506995.05</v>
      </c>
      <c r="O1" s="79"/>
    </row>
    <row r="2" spans="1:15" ht="24" thickBot="1" x14ac:dyDescent="0.4">
      <c r="A2" s="207" t="s">
        <v>181</v>
      </c>
      <c r="B2" s="208"/>
      <c r="C2" s="208"/>
      <c r="D2" s="208"/>
      <c r="E2" s="208"/>
      <c r="F2" s="208"/>
      <c r="G2" s="208"/>
      <c r="H2" s="208"/>
      <c r="I2" s="208"/>
      <c r="M2" s="75" t="s">
        <v>158</v>
      </c>
      <c r="N2" s="76">
        <v>3033081.94</v>
      </c>
      <c r="O2" s="79"/>
    </row>
    <row r="3" spans="1:15" x14ac:dyDescent="0.25">
      <c r="A3" s="70" t="s">
        <v>136</v>
      </c>
      <c r="B3" s="209" t="s">
        <v>177</v>
      </c>
      <c r="C3" s="210"/>
      <c r="D3" s="209" t="s">
        <v>179</v>
      </c>
      <c r="E3" s="211"/>
      <c r="F3" s="209" t="s">
        <v>180</v>
      </c>
      <c r="G3" s="211"/>
      <c r="H3" s="209" t="s">
        <v>178</v>
      </c>
      <c r="I3" s="210"/>
      <c r="M3" s="75" t="s">
        <v>143</v>
      </c>
      <c r="N3" s="76">
        <v>2401012</v>
      </c>
      <c r="O3" s="79"/>
    </row>
    <row r="4" spans="1:15" x14ac:dyDescent="0.25">
      <c r="A4" s="71" t="s">
        <v>137</v>
      </c>
      <c r="B4" s="72" t="s">
        <v>138</v>
      </c>
      <c r="C4" s="73" t="s">
        <v>139</v>
      </c>
      <c r="D4" s="72" t="s">
        <v>138</v>
      </c>
      <c r="E4" s="74" t="s">
        <v>139</v>
      </c>
      <c r="F4" s="72" t="s">
        <v>138</v>
      </c>
      <c r="G4" s="74" t="s">
        <v>139</v>
      </c>
      <c r="H4" s="72" t="s">
        <v>138</v>
      </c>
      <c r="I4" s="73" t="s">
        <v>139</v>
      </c>
      <c r="M4" s="100" t="s">
        <v>156</v>
      </c>
      <c r="N4" s="101">
        <v>2180636</v>
      </c>
      <c r="O4" s="79"/>
    </row>
    <row r="5" spans="1:15" x14ac:dyDescent="0.25">
      <c r="A5" s="75" t="s">
        <v>140</v>
      </c>
      <c r="B5" s="76">
        <v>165279555</v>
      </c>
      <c r="C5" s="77">
        <f>B5/287629120.57</f>
        <v>0.57462733492513696</v>
      </c>
      <c r="D5" s="76">
        <v>130573112.76000001</v>
      </c>
      <c r="E5" s="78">
        <f t="shared" ref="E5:E20" si="0">D5/$D$30</f>
        <v>0.46367105851035206</v>
      </c>
      <c r="F5" s="76">
        <v>100693161</v>
      </c>
      <c r="G5" s="78">
        <f>F5/$F$30</f>
        <v>0.33671542595462395</v>
      </c>
      <c r="H5" s="76">
        <v>91434081.450000003</v>
      </c>
      <c r="I5" s="79">
        <f>H5/$H$30</f>
        <v>0.29688643699844075</v>
      </c>
      <c r="M5" s="80" t="s">
        <v>102</v>
      </c>
      <c r="N5" s="76">
        <v>1146000</v>
      </c>
      <c r="O5" s="79"/>
    </row>
    <row r="6" spans="1:15" x14ac:dyDescent="0.25">
      <c r="A6" s="75" t="s">
        <v>141</v>
      </c>
      <c r="B6" s="76">
        <v>25130877</v>
      </c>
      <c r="C6" s="77">
        <f t="shared" ref="C6:C20" si="1">B6/287629120.57</f>
        <v>8.7372505781743076E-2</v>
      </c>
      <c r="D6" s="76">
        <v>49298336</v>
      </c>
      <c r="E6" s="78">
        <f t="shared" si="0"/>
        <v>0.17506063195363616</v>
      </c>
      <c r="F6" s="76">
        <v>48918974</v>
      </c>
      <c r="G6" s="78">
        <f t="shared" ref="G6:G29" si="2">F6/$F$30</f>
        <v>0.16358383234858595</v>
      </c>
      <c r="H6" s="76">
        <v>52251300</v>
      </c>
      <c r="I6" s="79">
        <f t="shared" ref="I6:I20" si="3">H6/$H$30</f>
        <v>0.16965995654497412</v>
      </c>
      <c r="M6" s="75" t="s">
        <v>140</v>
      </c>
      <c r="N6" s="76">
        <v>91434081.450000003</v>
      </c>
      <c r="O6" s="79"/>
    </row>
    <row r="7" spans="1:15" x14ac:dyDescent="0.25">
      <c r="A7" s="75" t="s">
        <v>142</v>
      </c>
      <c r="B7" s="76">
        <v>24476589.960000001</v>
      </c>
      <c r="C7" s="77">
        <f t="shared" si="1"/>
        <v>8.5097746401665744E-2</v>
      </c>
      <c r="D7" s="76">
        <v>24447663.039999999</v>
      </c>
      <c r="E7" s="78">
        <f t="shared" si="0"/>
        <v>8.6814762704606377E-2</v>
      </c>
      <c r="F7" s="76">
        <v>24700803.210000001</v>
      </c>
      <c r="G7" s="78">
        <f t="shared" si="2"/>
        <v>8.2598871578542385E-2</v>
      </c>
      <c r="H7" s="76">
        <v>25673722.629999999</v>
      </c>
      <c r="I7" s="79">
        <f t="shared" si="3"/>
        <v>8.3362570227985114E-2</v>
      </c>
      <c r="M7" s="75" t="s">
        <v>141</v>
      </c>
      <c r="N7" s="76">
        <v>52251300</v>
      </c>
      <c r="O7" s="79"/>
    </row>
    <row r="8" spans="1:15" x14ac:dyDescent="0.25">
      <c r="A8" s="75" t="s">
        <v>143</v>
      </c>
      <c r="B8" s="76">
        <v>7617127.7999999998</v>
      </c>
      <c r="C8" s="77">
        <f t="shared" si="1"/>
        <v>2.648246389275535E-2</v>
      </c>
      <c r="D8" s="76">
        <v>7812532.4900000002</v>
      </c>
      <c r="E8" s="78">
        <f t="shared" si="0"/>
        <v>2.7742657984596374E-2</v>
      </c>
      <c r="F8" s="76">
        <v>7307165</v>
      </c>
      <c r="G8" s="78">
        <f t="shared" si="2"/>
        <v>2.4434978016984885E-2</v>
      </c>
      <c r="H8" s="76">
        <v>2401012</v>
      </c>
      <c r="I8" s="79">
        <f t="shared" si="3"/>
        <v>7.7960852951785209E-3</v>
      </c>
      <c r="M8" s="75" t="s">
        <v>142</v>
      </c>
      <c r="N8" s="76">
        <v>25673722.629999999</v>
      </c>
      <c r="O8" s="79"/>
    </row>
    <row r="9" spans="1:15" x14ac:dyDescent="0.25">
      <c r="A9" s="75" t="s">
        <v>158</v>
      </c>
      <c r="B9" s="76">
        <v>2934831.36</v>
      </c>
      <c r="C9" s="77">
        <f t="shared" si="1"/>
        <v>1.020352652118113E-2</v>
      </c>
      <c r="D9" s="76">
        <v>3965036.21</v>
      </c>
      <c r="E9" s="78">
        <f t="shared" si="0"/>
        <v>1.4080023809356374E-2</v>
      </c>
      <c r="F9" s="76">
        <v>3581139</v>
      </c>
      <c r="G9" s="78">
        <f t="shared" si="2"/>
        <v>1.1975239746299314E-2</v>
      </c>
      <c r="H9" s="76">
        <v>3033081.94</v>
      </c>
      <c r="I9" s="79">
        <f t="shared" si="3"/>
        <v>9.8484162142902822E-3</v>
      </c>
      <c r="M9" s="75" t="s">
        <v>144</v>
      </c>
      <c r="N9" s="76">
        <v>495180</v>
      </c>
      <c r="O9" s="79"/>
    </row>
    <row r="10" spans="1:15" x14ac:dyDescent="0.25">
      <c r="A10" s="75" t="s">
        <v>144</v>
      </c>
      <c r="B10" s="76">
        <v>779775.36</v>
      </c>
      <c r="C10" s="77">
        <f t="shared" si="1"/>
        <v>2.7110445508949322E-3</v>
      </c>
      <c r="D10" s="76">
        <v>601566.88</v>
      </c>
      <c r="E10" s="78">
        <f t="shared" si="0"/>
        <v>2.1361913346360658E-3</v>
      </c>
      <c r="F10" s="76">
        <v>121712.68</v>
      </c>
      <c r="G10" s="78">
        <f t="shared" si="2"/>
        <v>4.0700417469542781E-4</v>
      </c>
      <c r="H10" s="76">
        <v>495180</v>
      </c>
      <c r="I10" s="79">
        <f t="shared" si="3"/>
        <v>1.6078493220635715E-3</v>
      </c>
      <c r="M10" s="80" t="s">
        <v>131</v>
      </c>
      <c r="N10" s="76">
        <v>438227.54</v>
      </c>
      <c r="O10" s="79"/>
    </row>
    <row r="11" spans="1:15" x14ac:dyDescent="0.25">
      <c r="A11" s="75" t="s">
        <v>145</v>
      </c>
      <c r="B11" s="76">
        <v>685257.5</v>
      </c>
      <c r="C11" s="77">
        <f t="shared" si="1"/>
        <v>2.3824343607560055E-3</v>
      </c>
      <c r="D11" s="76">
        <v>0</v>
      </c>
      <c r="E11" s="78">
        <f t="shared" si="0"/>
        <v>0</v>
      </c>
      <c r="F11" s="76">
        <v>0</v>
      </c>
      <c r="G11" s="78">
        <f t="shared" si="2"/>
        <v>0</v>
      </c>
      <c r="H11" s="76">
        <v>0</v>
      </c>
      <c r="I11" s="79">
        <f t="shared" si="3"/>
        <v>0</v>
      </c>
      <c r="M11" s="75" t="s">
        <v>103</v>
      </c>
      <c r="N11" s="76">
        <v>352073</v>
      </c>
      <c r="O11" s="79"/>
    </row>
    <row r="12" spans="1:15" x14ac:dyDescent="0.25">
      <c r="A12" s="80" t="s">
        <v>130</v>
      </c>
      <c r="B12" s="76">
        <v>0</v>
      </c>
      <c r="C12" s="77">
        <v>0</v>
      </c>
      <c r="D12" s="76">
        <v>0</v>
      </c>
      <c r="E12" s="78">
        <f t="shared" si="0"/>
        <v>0</v>
      </c>
      <c r="F12" s="76">
        <v>49600</v>
      </c>
      <c r="G12" s="78">
        <f t="shared" si="2"/>
        <v>1.6586116635418117E-4</v>
      </c>
      <c r="H12" s="76">
        <v>48499.79</v>
      </c>
      <c r="I12" s="79">
        <f t="shared" si="3"/>
        <v>1.5747880461998784E-4</v>
      </c>
      <c r="M12" s="80" t="s">
        <v>130</v>
      </c>
      <c r="N12" s="76">
        <v>48499.79</v>
      </c>
      <c r="O12" s="79"/>
    </row>
    <row r="13" spans="1:15" x14ac:dyDescent="0.25">
      <c r="A13" s="75" t="s">
        <v>103</v>
      </c>
      <c r="B13" s="76">
        <v>344413.61</v>
      </c>
      <c r="C13" s="77">
        <f t="shared" si="1"/>
        <v>1.1974226021255049E-3</v>
      </c>
      <c r="D13" s="76">
        <v>356747.19</v>
      </c>
      <c r="E13" s="78">
        <f t="shared" si="0"/>
        <v>1.2668254873568941E-3</v>
      </c>
      <c r="F13" s="76">
        <v>421400</v>
      </c>
      <c r="G13" s="78">
        <f t="shared" si="2"/>
        <v>1.4091511189849183E-3</v>
      </c>
      <c r="H13" s="76">
        <v>352073</v>
      </c>
      <c r="I13" s="79">
        <f t="shared" si="3"/>
        <v>1.1431809329271938E-3</v>
      </c>
      <c r="M13" s="102" t="s">
        <v>146</v>
      </c>
      <c r="N13" s="83">
        <v>15810.8</v>
      </c>
      <c r="O13" s="93"/>
    </row>
    <row r="14" spans="1:15" x14ac:dyDescent="0.25">
      <c r="A14" s="80" t="s">
        <v>131</v>
      </c>
      <c r="B14" s="76">
        <v>0</v>
      </c>
      <c r="C14" s="77">
        <f t="shared" si="1"/>
        <v>0</v>
      </c>
      <c r="D14" s="76">
        <v>0</v>
      </c>
      <c r="E14" s="78">
        <f t="shared" si="0"/>
        <v>0</v>
      </c>
      <c r="F14" s="76">
        <v>446800</v>
      </c>
      <c r="G14" s="78">
        <f t="shared" si="2"/>
        <v>1.4940880872388741E-3</v>
      </c>
      <c r="H14" s="76">
        <v>438227.54</v>
      </c>
      <c r="I14" s="79">
        <f t="shared" si="3"/>
        <v>1.4229247003081436E-3</v>
      </c>
      <c r="O14" s="99"/>
    </row>
    <row r="15" spans="1:15" x14ac:dyDescent="0.25">
      <c r="A15" s="81" t="s">
        <v>146</v>
      </c>
      <c r="B15" s="76">
        <v>0</v>
      </c>
      <c r="C15" s="77">
        <f t="shared" si="1"/>
        <v>0</v>
      </c>
      <c r="D15" s="76">
        <v>0</v>
      </c>
      <c r="E15" s="78">
        <f t="shared" si="0"/>
        <v>0</v>
      </c>
      <c r="F15" s="76">
        <v>23974.82</v>
      </c>
      <c r="G15" s="78">
        <f t="shared" si="2"/>
        <v>8.0171201780878019E-5</v>
      </c>
      <c r="H15" s="76">
        <v>15810.8</v>
      </c>
      <c r="I15" s="79">
        <f t="shared" si="3"/>
        <v>5.1337663195772679E-5</v>
      </c>
    </row>
    <row r="16" spans="1:15" x14ac:dyDescent="0.25">
      <c r="A16" s="80" t="s">
        <v>102</v>
      </c>
      <c r="B16" s="76">
        <v>0</v>
      </c>
      <c r="C16" s="77">
        <f t="shared" si="1"/>
        <v>0</v>
      </c>
      <c r="D16" s="76">
        <v>0</v>
      </c>
      <c r="E16" s="78">
        <f t="shared" si="0"/>
        <v>0</v>
      </c>
      <c r="F16" s="76">
        <v>1060000</v>
      </c>
      <c r="G16" s="78">
        <f t="shared" si="2"/>
        <v>3.5446136357950011E-3</v>
      </c>
      <c r="H16" s="76">
        <v>1146000</v>
      </c>
      <c r="I16" s="79">
        <f t="shared" si="3"/>
        <v>3.7210616807723512E-3</v>
      </c>
    </row>
    <row r="17" spans="1:9" x14ac:dyDescent="0.25">
      <c r="A17" s="75" t="s">
        <v>147</v>
      </c>
      <c r="B17" s="76">
        <v>366076.66</v>
      </c>
      <c r="C17" s="77">
        <f t="shared" si="1"/>
        <v>1.2727385157474285E-3</v>
      </c>
      <c r="D17" s="76">
        <v>350945.39</v>
      </c>
      <c r="E17" s="78">
        <f t="shared" si="0"/>
        <v>1.2462230318405739E-3</v>
      </c>
      <c r="F17" s="76">
        <v>0</v>
      </c>
      <c r="G17" s="78">
        <f t="shared" si="2"/>
        <v>0</v>
      </c>
      <c r="H17" s="76">
        <v>0</v>
      </c>
      <c r="I17" s="79">
        <f t="shared" si="3"/>
        <v>0</v>
      </c>
    </row>
    <row r="18" spans="1:9" x14ac:dyDescent="0.25">
      <c r="A18" s="75" t="s">
        <v>148</v>
      </c>
      <c r="B18" s="76">
        <v>207000</v>
      </c>
      <c r="C18" s="77">
        <f t="shared" si="1"/>
        <v>7.1967678234312381E-4</v>
      </c>
      <c r="D18" s="76">
        <v>217000</v>
      </c>
      <c r="E18" s="78">
        <f t="shared" si="0"/>
        <v>7.7057686356673475E-4</v>
      </c>
      <c r="F18" s="76">
        <v>0</v>
      </c>
      <c r="G18" s="78">
        <f t="shared" si="2"/>
        <v>0</v>
      </c>
      <c r="H18" s="76">
        <v>0</v>
      </c>
      <c r="I18" s="79">
        <f t="shared" si="3"/>
        <v>0</v>
      </c>
    </row>
    <row r="19" spans="1:9" x14ac:dyDescent="0.25">
      <c r="A19" s="75" t="s">
        <v>187</v>
      </c>
      <c r="B19" s="76">
        <f>SUM(B5:B18)</f>
        <v>227821504.25000006</v>
      </c>
      <c r="C19" s="77">
        <f t="shared" si="1"/>
        <v>0.79206689433434951</v>
      </c>
      <c r="D19" s="76">
        <f>SUM(D5:D18)</f>
        <v>217622939.95999998</v>
      </c>
      <c r="E19" s="78">
        <f t="shared" si="0"/>
        <v>0.77278895167994754</v>
      </c>
      <c r="F19" s="76">
        <f>SUM(F5:F18)</f>
        <v>187324729.71000001</v>
      </c>
      <c r="G19" s="78">
        <f>F19/$F$30</f>
        <v>0.62640923702988582</v>
      </c>
      <c r="H19" s="76">
        <f>SUM(H5:H18)</f>
        <v>177288989.14999998</v>
      </c>
      <c r="I19" s="79">
        <f t="shared" si="3"/>
        <v>0.57565729838475566</v>
      </c>
    </row>
    <row r="20" spans="1:9" x14ac:dyDescent="0.25">
      <c r="A20" s="82" t="s">
        <v>149</v>
      </c>
      <c r="B20" s="83">
        <v>877329.14</v>
      </c>
      <c r="C20" s="84">
        <f t="shared" si="1"/>
        <v>3.0502097223722704E-3</v>
      </c>
      <c r="D20" s="83">
        <v>865496.45</v>
      </c>
      <c r="E20" s="85">
        <f t="shared" si="0"/>
        <v>3.0734172344200148E-3</v>
      </c>
      <c r="F20" s="83">
        <v>66666.720000000001</v>
      </c>
      <c r="G20" s="78">
        <f t="shared" si="2"/>
        <v>2.2293185355257294E-4</v>
      </c>
      <c r="H20" s="83">
        <v>0</v>
      </c>
      <c r="I20" s="79">
        <f t="shared" si="3"/>
        <v>0</v>
      </c>
    </row>
    <row r="21" spans="1:9" x14ac:dyDescent="0.25">
      <c r="A21" s="86" t="s">
        <v>150</v>
      </c>
      <c r="B21" s="87" t="s">
        <v>138</v>
      </c>
      <c r="C21" s="88" t="s">
        <v>139</v>
      </c>
      <c r="D21" s="87" t="s">
        <v>138</v>
      </c>
      <c r="E21" s="89" t="s">
        <v>139</v>
      </c>
      <c r="F21" s="87" t="s">
        <v>138</v>
      </c>
      <c r="G21" s="89" t="s">
        <v>139</v>
      </c>
      <c r="H21" s="87" t="s">
        <v>138</v>
      </c>
      <c r="I21" s="90" t="s">
        <v>139</v>
      </c>
    </row>
    <row r="22" spans="1:9" x14ac:dyDescent="0.25">
      <c r="A22" s="75" t="s">
        <v>151</v>
      </c>
      <c r="B22" s="76">
        <v>54499181.509999998</v>
      </c>
      <c r="C22" s="77">
        <f t="shared" ref="C22:C28" si="4">B22/287629120.57</f>
        <v>0.18947727337898873</v>
      </c>
      <c r="D22" s="76">
        <v>60020289.619999997</v>
      </c>
      <c r="E22" s="78">
        <f t="shared" ref="E22:E30" si="5">D22/$D$30</f>
        <v>0.213134776616344</v>
      </c>
      <c r="F22" s="76">
        <v>109674050</v>
      </c>
      <c r="G22" s="78">
        <f t="shared" si="2"/>
        <v>0.36674729539892709</v>
      </c>
      <c r="H22" s="76">
        <v>128506995.05</v>
      </c>
      <c r="I22" s="79">
        <f>H22/$H$30</f>
        <v>0.4172621771306782</v>
      </c>
    </row>
    <row r="23" spans="1:9" x14ac:dyDescent="0.25">
      <c r="A23" s="75" t="s">
        <v>152</v>
      </c>
      <c r="B23" s="76">
        <v>953814.94</v>
      </c>
      <c r="C23" s="77">
        <f t="shared" si="4"/>
        <v>3.3161278597584522E-3</v>
      </c>
      <c r="D23" s="76">
        <v>0</v>
      </c>
      <c r="E23" s="78">
        <f t="shared" si="5"/>
        <v>0</v>
      </c>
      <c r="F23" s="76">
        <v>0</v>
      </c>
      <c r="G23" s="78">
        <f t="shared" si="2"/>
        <v>0</v>
      </c>
      <c r="H23" s="76">
        <v>0</v>
      </c>
      <c r="I23" s="79">
        <f t="shared" ref="I23:I27" si="6">H23/$H$30</f>
        <v>0</v>
      </c>
    </row>
    <row r="24" spans="1:9" x14ac:dyDescent="0.25">
      <c r="A24" s="75" t="s">
        <v>153</v>
      </c>
      <c r="B24" s="76">
        <v>906398.27</v>
      </c>
      <c r="C24" s="77">
        <f t="shared" si="4"/>
        <v>3.1512743501206472E-3</v>
      </c>
      <c r="D24" s="76">
        <v>0</v>
      </c>
      <c r="E24" s="78">
        <f t="shared" si="5"/>
        <v>0</v>
      </c>
      <c r="F24" s="76">
        <v>0</v>
      </c>
      <c r="G24" s="78">
        <f t="shared" si="2"/>
        <v>0</v>
      </c>
      <c r="H24" s="76">
        <v>0</v>
      </c>
      <c r="I24" s="79">
        <f t="shared" si="6"/>
        <v>0</v>
      </c>
    </row>
    <row r="25" spans="1:9" x14ac:dyDescent="0.25">
      <c r="A25" s="75" t="s">
        <v>154</v>
      </c>
      <c r="B25" s="76">
        <v>2185162.0299999998</v>
      </c>
      <c r="C25" s="77">
        <f t="shared" si="4"/>
        <v>7.5971515876752096E-3</v>
      </c>
      <c r="D25" s="76">
        <v>955313.14</v>
      </c>
      <c r="E25" s="78">
        <f t="shared" si="5"/>
        <v>3.3923603831580141E-3</v>
      </c>
      <c r="F25" s="76">
        <v>0</v>
      </c>
      <c r="G25" s="78">
        <f t="shared" si="2"/>
        <v>0</v>
      </c>
      <c r="H25" s="76">
        <v>0</v>
      </c>
      <c r="I25" s="79">
        <f t="shared" si="6"/>
        <v>0</v>
      </c>
    </row>
    <row r="26" spans="1:9" x14ac:dyDescent="0.25">
      <c r="A26" s="75" t="s">
        <v>155</v>
      </c>
      <c r="B26" s="76">
        <f>SUM(B22:B24)</f>
        <v>56359394.719999999</v>
      </c>
      <c r="C26" s="77">
        <f t="shared" si="4"/>
        <v>0.19594467558886783</v>
      </c>
      <c r="D26" s="76">
        <f>SUM(D22:D24)</f>
        <v>60020289.619999997</v>
      </c>
      <c r="E26" s="78">
        <f t="shared" si="5"/>
        <v>0.213134776616344</v>
      </c>
      <c r="F26" s="76">
        <f>SUM(F22:F24)</f>
        <v>109674050</v>
      </c>
      <c r="G26" s="78">
        <f t="shared" si="2"/>
        <v>0.36674729539892709</v>
      </c>
      <c r="H26" s="76">
        <f>SUM(H22:H24)</f>
        <v>128506995.05</v>
      </c>
      <c r="I26" s="79">
        <f t="shared" si="6"/>
        <v>0.4172621771306782</v>
      </c>
    </row>
    <row r="27" spans="1:9" x14ac:dyDescent="0.25">
      <c r="A27" s="91" t="s">
        <v>156</v>
      </c>
      <c r="B27" s="92">
        <v>385730.43</v>
      </c>
      <c r="C27" s="85">
        <f t="shared" si="4"/>
        <v>1.3410687667354084E-3</v>
      </c>
      <c r="D27" s="92">
        <v>2143170</v>
      </c>
      <c r="E27" s="85">
        <f t="shared" si="5"/>
        <v>7.6104940861305018E-3</v>
      </c>
      <c r="F27" s="92">
        <v>1979662</v>
      </c>
      <c r="G27" s="85">
        <f>F27/$F$30</f>
        <v>6.6199404900615126E-3</v>
      </c>
      <c r="H27" s="92">
        <v>2180636</v>
      </c>
      <c r="I27" s="93">
        <f t="shared" si="6"/>
        <v>7.0805244845660534E-3</v>
      </c>
    </row>
    <row r="28" spans="1:9" x14ac:dyDescent="0.25">
      <c r="A28" s="75" t="s">
        <v>188</v>
      </c>
      <c r="B28" s="76">
        <f>B19+B26</f>
        <v>284180898.97000003</v>
      </c>
      <c r="C28" s="77">
        <f t="shared" si="4"/>
        <v>0.98801156992321726</v>
      </c>
      <c r="D28" s="76">
        <f>D19+D26</f>
        <v>277643229.57999998</v>
      </c>
      <c r="E28" s="78">
        <f t="shared" si="5"/>
        <v>0.9859237282962916</v>
      </c>
      <c r="F28" s="76">
        <f>F19+F26</f>
        <v>296998779.71000004</v>
      </c>
      <c r="G28" s="78">
        <f t="shared" si="2"/>
        <v>0.99315653242881297</v>
      </c>
      <c r="H28" s="76">
        <f>H19+H26</f>
        <v>305795984.19999999</v>
      </c>
      <c r="I28" s="79">
        <f>H28/$H$30</f>
        <v>0.99291947551543391</v>
      </c>
    </row>
    <row r="29" spans="1:9" ht="16.5" customHeight="1" x14ac:dyDescent="0.25">
      <c r="A29" s="75" t="s">
        <v>157</v>
      </c>
      <c r="B29" s="76">
        <f>B20+B27+B25</f>
        <v>3448221.5999999996</v>
      </c>
      <c r="C29" s="77">
        <f>B29/287629120.57</f>
        <v>1.1988430076782889E-2</v>
      </c>
      <c r="D29" s="76">
        <f>D20+D27+D25</f>
        <v>3963979.5900000003</v>
      </c>
      <c r="E29" s="78">
        <f t="shared" si="5"/>
        <v>1.4076271703708532E-2</v>
      </c>
      <c r="F29" s="76">
        <f>F20+F27+F25</f>
        <v>2046328.72</v>
      </c>
      <c r="G29" s="78">
        <f t="shared" si="2"/>
        <v>6.8428723436140849E-3</v>
      </c>
      <c r="H29" s="76">
        <f>H20+H27+H25</f>
        <v>2180636</v>
      </c>
      <c r="I29" s="79">
        <f>H29/$H$30</f>
        <v>7.0805244845660534E-3</v>
      </c>
    </row>
    <row r="30" spans="1:9" ht="48" customHeight="1" thickBot="1" x14ac:dyDescent="0.3">
      <c r="A30" s="94" t="s">
        <v>186</v>
      </c>
      <c r="B30" s="95">
        <f>B28+B29</f>
        <v>287629120.57000005</v>
      </c>
      <c r="C30" s="96">
        <f>B30/287629120.57</f>
        <v>1.0000000000000002</v>
      </c>
      <c r="D30" s="95">
        <f>D28+D29</f>
        <v>281607209.16999996</v>
      </c>
      <c r="E30" s="97">
        <f t="shared" si="5"/>
        <v>1</v>
      </c>
      <c r="F30" s="95">
        <v>299045286.43000007</v>
      </c>
      <c r="G30" s="97">
        <v>1</v>
      </c>
      <c r="H30" s="95">
        <f>H28+H29</f>
        <v>307976620.19999999</v>
      </c>
      <c r="I30" s="98">
        <v>1</v>
      </c>
    </row>
    <row r="31" spans="1:9" ht="37.5" customHeight="1" x14ac:dyDescent="0.25">
      <c r="A31" s="206" t="s">
        <v>159</v>
      </c>
      <c r="B31" s="206"/>
      <c r="C31" s="206"/>
      <c r="D31" s="206"/>
      <c r="E31" s="206"/>
      <c r="F31" s="206"/>
      <c r="G31" s="206"/>
      <c r="H31" s="206"/>
      <c r="I31" s="206"/>
    </row>
    <row r="32" spans="1:9" x14ac:dyDescent="0.25">
      <c r="A32" t="s">
        <v>184</v>
      </c>
    </row>
  </sheetData>
  <sortState ref="M1:N13">
    <sortCondition descending="1" ref="N1"/>
  </sortState>
  <mergeCells count="7">
    <mergeCell ref="A1:I1"/>
    <mergeCell ref="A31:I31"/>
    <mergeCell ref="A2:I2"/>
    <mergeCell ref="B3:C3"/>
    <mergeCell ref="D3:E3"/>
    <mergeCell ref="F3:G3"/>
    <mergeCell ref="H3:I3"/>
  </mergeCells>
  <pageMargins left="0.7" right="0.7" top="0.75" bottom="0.75" header="0.3" footer="0.3"/>
  <pageSetup orientation="portrait" r:id="rId1"/>
  <ignoredErrors>
    <ignoredError sqref="B26:H26"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workbookViewId="0">
      <selection activeCell="G19" sqref="G19"/>
    </sheetView>
  </sheetViews>
  <sheetFormatPr defaultRowHeight="15" x14ac:dyDescent="0.25"/>
  <cols>
    <col min="1" max="1" width="15.140625" bestFit="1" customWidth="1"/>
    <col min="2" max="2" width="12.5703125" customWidth="1"/>
    <col min="3" max="4" width="14.140625" customWidth="1"/>
    <col min="5" max="5" width="14.7109375" customWidth="1"/>
    <col min="6" max="6" width="14.7109375" bestFit="1" customWidth="1"/>
    <col min="7" max="9" width="14.140625" customWidth="1"/>
    <col min="10" max="10" width="11.140625" bestFit="1" customWidth="1"/>
    <col min="11" max="11" width="14.7109375" bestFit="1" customWidth="1"/>
    <col min="12" max="12" width="15.85546875" bestFit="1" customWidth="1"/>
    <col min="13" max="13" width="11.140625" bestFit="1" customWidth="1"/>
    <col min="20" max="20" width="16.28515625" customWidth="1"/>
    <col min="21" max="21" width="11" customWidth="1"/>
    <col min="22" max="22" width="11.140625" bestFit="1" customWidth="1"/>
  </cols>
  <sheetData>
    <row r="1" spans="1:22" ht="23.25" x14ac:dyDescent="0.35">
      <c r="A1" s="191" t="s">
        <v>189</v>
      </c>
      <c r="B1" s="31"/>
      <c r="C1" s="31"/>
      <c r="D1" s="31"/>
      <c r="E1" s="31"/>
      <c r="F1" s="31"/>
      <c r="G1" s="31"/>
      <c r="H1" s="31"/>
      <c r="I1" s="31"/>
      <c r="J1" s="31"/>
      <c r="K1" s="31"/>
      <c r="L1" s="31"/>
      <c r="M1" s="31"/>
    </row>
    <row r="2" spans="1:22" ht="23.25" x14ac:dyDescent="0.35">
      <c r="A2" s="212" t="s">
        <v>166</v>
      </c>
      <c r="B2" s="212"/>
      <c r="C2" s="212"/>
      <c r="D2" s="212"/>
      <c r="E2" s="212"/>
      <c r="F2" s="212"/>
      <c r="G2" s="212"/>
      <c r="H2" s="212"/>
      <c r="I2" s="212"/>
      <c r="J2" s="213" t="s">
        <v>164</v>
      </c>
      <c r="K2" s="214"/>
      <c r="L2" s="214"/>
      <c r="M2" s="214"/>
      <c r="N2" s="109"/>
      <c r="O2" s="109"/>
      <c r="P2" s="109"/>
      <c r="Q2" s="109"/>
    </row>
    <row r="3" spans="1:22" ht="49.5" customHeight="1" x14ac:dyDescent="0.25">
      <c r="A3" s="105" t="s">
        <v>89</v>
      </c>
      <c r="B3" s="106"/>
      <c r="C3" s="107" t="s">
        <v>165</v>
      </c>
      <c r="D3" s="107" t="s">
        <v>98</v>
      </c>
      <c r="E3" s="108" t="s">
        <v>134</v>
      </c>
      <c r="F3" s="108" t="s">
        <v>135</v>
      </c>
      <c r="G3" s="107" t="s">
        <v>92</v>
      </c>
      <c r="H3" s="107" t="s">
        <v>99</v>
      </c>
      <c r="I3" s="107" t="s">
        <v>143</v>
      </c>
      <c r="J3" s="111" t="s">
        <v>174</v>
      </c>
      <c r="K3" s="107" t="s">
        <v>175</v>
      </c>
      <c r="L3" s="107" t="s">
        <v>102</v>
      </c>
      <c r="M3" s="107" t="s">
        <v>103</v>
      </c>
    </row>
    <row r="4" spans="1:22" s="1" customFormat="1" x14ac:dyDescent="0.25">
      <c r="A4" s="119" t="s">
        <v>94</v>
      </c>
      <c r="B4" s="121" t="s">
        <v>160</v>
      </c>
      <c r="C4" s="103">
        <v>166968045.30000001</v>
      </c>
      <c r="D4" s="103">
        <v>61769257</v>
      </c>
      <c r="E4" s="103">
        <v>61769257</v>
      </c>
      <c r="F4" s="103"/>
      <c r="G4" s="103">
        <v>101770109.3</v>
      </c>
      <c r="H4" s="103">
        <v>3109531</v>
      </c>
      <c r="I4" s="103">
        <v>319148</v>
      </c>
      <c r="J4" s="113">
        <v>22830754.800000001</v>
      </c>
      <c r="K4" s="103">
        <v>8601.19</v>
      </c>
      <c r="L4" s="103">
        <v>708000</v>
      </c>
      <c r="M4" s="103">
        <v>281839.2</v>
      </c>
      <c r="T4"/>
      <c r="U4"/>
      <c r="V4"/>
    </row>
    <row r="5" spans="1:22" s="2" customFormat="1" x14ac:dyDescent="0.25">
      <c r="A5" s="116"/>
      <c r="B5" s="122" t="s">
        <v>97</v>
      </c>
      <c r="C5" s="117">
        <v>36995</v>
      </c>
      <c r="D5" s="117">
        <v>22463</v>
      </c>
      <c r="E5" s="117">
        <v>22463</v>
      </c>
      <c r="F5" s="117"/>
      <c r="G5" s="117">
        <v>13653</v>
      </c>
      <c r="H5" s="117">
        <v>584</v>
      </c>
      <c r="I5" s="117">
        <v>468</v>
      </c>
      <c r="J5" s="118">
        <v>3851</v>
      </c>
      <c r="K5" s="117">
        <v>9</v>
      </c>
      <c r="L5" s="117">
        <v>177</v>
      </c>
      <c r="M5" s="117">
        <v>117</v>
      </c>
      <c r="T5"/>
      <c r="U5"/>
      <c r="V5"/>
    </row>
    <row r="6" spans="1:22" s="1" customFormat="1" x14ac:dyDescent="0.25">
      <c r="A6" s="120"/>
      <c r="B6" s="123" t="s">
        <v>161</v>
      </c>
      <c r="C6" s="104">
        <v>4513.2597729422896</v>
      </c>
      <c r="D6" s="104">
        <v>2749.822241018564</v>
      </c>
      <c r="E6" s="104">
        <v>2749.822241018564</v>
      </c>
      <c r="F6" s="104"/>
      <c r="G6" s="104">
        <v>7454.0474108254593</v>
      </c>
      <c r="H6" s="104">
        <v>5324.5393835616442</v>
      </c>
      <c r="I6" s="104">
        <v>681.9401709401709</v>
      </c>
      <c r="J6" s="114">
        <v>5928.5263048558818</v>
      </c>
      <c r="K6" s="104">
        <f>K4/K5</f>
        <v>955.6877777777778</v>
      </c>
      <c r="L6" s="104">
        <v>4000</v>
      </c>
      <c r="M6" s="104">
        <v>2408.8820512820512</v>
      </c>
      <c r="T6"/>
      <c r="U6"/>
      <c r="V6"/>
    </row>
    <row r="7" spans="1:22" s="1" customFormat="1" x14ac:dyDescent="0.25">
      <c r="A7" s="119" t="s">
        <v>93</v>
      </c>
      <c r="B7" s="121" t="s">
        <v>160</v>
      </c>
      <c r="C7" s="103">
        <v>40123228</v>
      </c>
      <c r="D7" s="103">
        <v>26461149</v>
      </c>
      <c r="E7" s="103">
        <v>26461149</v>
      </c>
      <c r="F7" s="103"/>
      <c r="G7" s="103">
        <v>12117467</v>
      </c>
      <c r="H7" s="103">
        <v>82514</v>
      </c>
      <c r="I7" s="103">
        <v>1462098</v>
      </c>
      <c r="J7" s="112">
        <v>2826754.72</v>
      </c>
      <c r="K7" s="110">
        <v>7209.61</v>
      </c>
      <c r="L7" s="110">
        <v>276000</v>
      </c>
      <c r="M7" s="110">
        <v>0</v>
      </c>
      <c r="T7"/>
      <c r="U7"/>
      <c r="V7"/>
    </row>
    <row r="8" spans="1:22" s="2" customFormat="1" x14ac:dyDescent="0.25">
      <c r="A8" s="116"/>
      <c r="B8" s="122" t="s">
        <v>97</v>
      </c>
      <c r="C8" s="117">
        <v>15378</v>
      </c>
      <c r="D8" s="117">
        <v>10271</v>
      </c>
      <c r="E8" s="117">
        <v>10271</v>
      </c>
      <c r="F8" s="117"/>
      <c r="G8" s="117">
        <v>2978</v>
      </c>
      <c r="H8" s="117">
        <v>36</v>
      </c>
      <c r="I8" s="117">
        <v>2097</v>
      </c>
      <c r="J8" s="118">
        <v>1555</v>
      </c>
      <c r="K8" s="117">
        <v>13</v>
      </c>
      <c r="L8" s="117">
        <v>69</v>
      </c>
      <c r="M8" s="117">
        <v>0</v>
      </c>
      <c r="T8"/>
      <c r="U8"/>
      <c r="V8"/>
    </row>
    <row r="9" spans="1:22" s="1" customFormat="1" x14ac:dyDescent="0.25">
      <c r="A9" s="120"/>
      <c r="B9" s="123" t="s">
        <v>161</v>
      </c>
      <c r="C9" s="104">
        <v>2609.13174665106</v>
      </c>
      <c r="D9" s="104">
        <v>2576.2972446694575</v>
      </c>
      <c r="E9" s="104">
        <v>2576.2972446694575</v>
      </c>
      <c r="F9" s="104"/>
      <c r="G9" s="104">
        <v>4068.9949630624578</v>
      </c>
      <c r="H9" s="104">
        <v>2292.0555555555557</v>
      </c>
      <c r="I9" s="104">
        <v>697.23319027181685</v>
      </c>
      <c r="J9" s="114">
        <v>1817.8486945337622</v>
      </c>
      <c r="K9" s="104">
        <f>K7/K8</f>
        <v>554.58538461538456</v>
      </c>
      <c r="L9" s="104">
        <v>4000</v>
      </c>
      <c r="M9" s="104">
        <v>0</v>
      </c>
      <c r="T9"/>
      <c r="U9"/>
      <c r="V9"/>
    </row>
    <row r="10" spans="1:22" s="1" customFormat="1" x14ac:dyDescent="0.25">
      <c r="A10" s="119" t="s">
        <v>95</v>
      </c>
      <c r="B10" s="121" t="s">
        <v>160</v>
      </c>
      <c r="C10" s="103">
        <v>71427830</v>
      </c>
      <c r="D10" s="103">
        <v>53000631</v>
      </c>
      <c r="E10" s="103"/>
      <c r="F10" s="103">
        <v>53000631</v>
      </c>
      <c r="G10" s="103">
        <v>18297994</v>
      </c>
      <c r="H10" s="103"/>
      <c r="I10" s="103">
        <v>129205</v>
      </c>
      <c r="J10" s="113"/>
      <c r="K10" s="103"/>
      <c r="L10" s="103">
        <v>156000</v>
      </c>
      <c r="M10" s="103">
        <v>77100</v>
      </c>
      <c r="T10"/>
      <c r="U10"/>
      <c r="V10"/>
    </row>
    <row r="11" spans="1:22" s="2" customFormat="1" x14ac:dyDescent="0.25">
      <c r="A11" s="116"/>
      <c r="B11" s="122" t="s">
        <v>97</v>
      </c>
      <c r="C11" s="117">
        <v>13135</v>
      </c>
      <c r="D11" s="117">
        <v>10375</v>
      </c>
      <c r="E11" s="117"/>
      <c r="F11" s="117">
        <v>10375</v>
      </c>
      <c r="G11" s="117">
        <v>2598</v>
      </c>
      <c r="H11" s="117"/>
      <c r="I11" s="117">
        <v>164</v>
      </c>
      <c r="J11" s="118"/>
      <c r="K11" s="117"/>
      <c r="L11" s="117">
        <v>39</v>
      </c>
      <c r="M11" s="117">
        <v>31</v>
      </c>
      <c r="T11"/>
      <c r="U11"/>
      <c r="V11"/>
    </row>
    <row r="12" spans="1:22" s="1" customFormat="1" x14ac:dyDescent="0.25">
      <c r="A12" s="120"/>
      <c r="B12" s="123" t="s">
        <v>161</v>
      </c>
      <c r="C12" s="104">
        <v>5437.9771602588507</v>
      </c>
      <c r="D12" s="104">
        <v>5108.4945542168671</v>
      </c>
      <c r="E12" s="104"/>
      <c r="F12" s="104">
        <v>5108.4945542168671</v>
      </c>
      <c r="G12" s="104">
        <v>7043.1077752117017</v>
      </c>
      <c r="H12" s="104"/>
      <c r="I12" s="104">
        <v>787.83536585365857</v>
      </c>
      <c r="J12" s="114"/>
      <c r="K12" s="104"/>
      <c r="L12" s="104">
        <v>4000</v>
      </c>
      <c r="M12" s="104">
        <v>2487.0967741935483</v>
      </c>
      <c r="T12"/>
      <c r="U12"/>
      <c r="V12"/>
    </row>
    <row r="13" spans="1:22" s="1" customFormat="1" x14ac:dyDescent="0.25">
      <c r="A13" s="119" t="s">
        <v>96</v>
      </c>
      <c r="B13" s="121" t="s">
        <v>160</v>
      </c>
      <c r="C13" s="103">
        <v>8157417</v>
      </c>
      <c r="D13" s="103">
        <v>6935940</v>
      </c>
      <c r="E13" s="103">
        <v>6935940</v>
      </c>
      <c r="F13" s="103"/>
      <c r="G13" s="103">
        <v>1204668</v>
      </c>
      <c r="H13" s="103"/>
      <c r="I13" s="103">
        <v>16809</v>
      </c>
      <c r="J13" s="113"/>
      <c r="K13" s="103"/>
      <c r="L13" s="103">
        <v>12000</v>
      </c>
      <c r="M13" s="103">
        <v>0</v>
      </c>
      <c r="T13"/>
      <c r="U13"/>
      <c r="V13"/>
    </row>
    <row r="14" spans="1:22" s="2" customFormat="1" x14ac:dyDescent="0.25">
      <c r="A14" s="116"/>
      <c r="B14" s="122" t="s">
        <v>97</v>
      </c>
      <c r="C14" s="117">
        <v>3589</v>
      </c>
      <c r="D14" s="117">
        <v>3159</v>
      </c>
      <c r="E14" s="117">
        <v>3159</v>
      </c>
      <c r="F14" s="117"/>
      <c r="G14" s="117">
        <v>406</v>
      </c>
      <c r="H14" s="117"/>
      <c r="I14" s="117">
        <v>26</v>
      </c>
      <c r="J14" s="118"/>
      <c r="K14" s="117"/>
      <c r="L14" s="117">
        <v>3</v>
      </c>
      <c r="M14" s="117">
        <v>0</v>
      </c>
      <c r="T14"/>
      <c r="U14"/>
      <c r="V14"/>
    </row>
    <row r="15" spans="1:22" s="1" customFormat="1" x14ac:dyDescent="0.25">
      <c r="A15" s="120"/>
      <c r="B15" s="123" t="s">
        <v>161</v>
      </c>
      <c r="C15" s="104">
        <v>2272.8941209250488</v>
      </c>
      <c r="D15" s="104">
        <v>2195.6125356125358</v>
      </c>
      <c r="E15" s="104">
        <v>2195.6125356125358</v>
      </c>
      <c r="F15" s="104"/>
      <c r="G15" s="104">
        <v>2967.1625615763546</v>
      </c>
      <c r="H15" s="104"/>
      <c r="I15" s="104">
        <v>646.5</v>
      </c>
      <c r="J15" s="114"/>
      <c r="K15" s="104"/>
      <c r="L15" s="104">
        <v>4000</v>
      </c>
      <c r="M15" s="104">
        <v>0</v>
      </c>
      <c r="T15"/>
      <c r="U15"/>
      <c r="V15"/>
    </row>
    <row r="16" spans="1:22" s="1" customFormat="1" x14ac:dyDescent="0.25">
      <c r="A16" s="119" t="s">
        <v>171</v>
      </c>
      <c r="B16" s="121" t="s">
        <v>160</v>
      </c>
      <c r="C16" s="103">
        <v>324171</v>
      </c>
      <c r="D16" s="103">
        <v>323756</v>
      </c>
      <c r="E16" s="103">
        <v>323756</v>
      </c>
      <c r="F16" s="103"/>
      <c r="G16" s="103"/>
      <c r="H16" s="103"/>
      <c r="I16" s="103">
        <v>415</v>
      </c>
      <c r="J16" s="113"/>
      <c r="K16" s="103"/>
      <c r="L16" s="103"/>
      <c r="M16" s="103"/>
      <c r="T16"/>
      <c r="U16"/>
      <c r="V16"/>
    </row>
    <row r="17" spans="1:22" s="2" customFormat="1" x14ac:dyDescent="0.25">
      <c r="A17" s="116"/>
      <c r="B17" s="122" t="s">
        <v>97</v>
      </c>
      <c r="C17" s="117">
        <v>123</v>
      </c>
      <c r="D17" s="117">
        <v>122</v>
      </c>
      <c r="E17" s="117">
        <v>122</v>
      </c>
      <c r="F17" s="117"/>
      <c r="G17" s="117"/>
      <c r="H17" s="117"/>
      <c r="I17" s="117">
        <v>1</v>
      </c>
      <c r="J17" s="118"/>
      <c r="K17" s="117"/>
      <c r="L17" s="117"/>
      <c r="M17" s="117"/>
      <c r="T17"/>
      <c r="U17"/>
      <c r="V17"/>
    </row>
    <row r="18" spans="1:22" s="1" customFormat="1" x14ac:dyDescent="0.25">
      <c r="A18" s="120"/>
      <c r="B18" s="123" t="s">
        <v>161</v>
      </c>
      <c r="C18" s="104">
        <v>2635.5365853658536</v>
      </c>
      <c r="D18" s="104">
        <v>2653.7377049180327</v>
      </c>
      <c r="E18" s="104">
        <v>2653.7377049180327</v>
      </c>
      <c r="F18" s="104"/>
      <c r="G18" s="104"/>
      <c r="H18" s="104"/>
      <c r="I18" s="104">
        <v>415</v>
      </c>
      <c r="J18" s="114"/>
      <c r="K18" s="104"/>
      <c r="L18" s="104"/>
      <c r="M18" s="104"/>
      <c r="T18"/>
      <c r="U18"/>
      <c r="V18"/>
    </row>
    <row r="19" spans="1:22" x14ac:dyDescent="0.25">
      <c r="A19" s="124" t="s">
        <v>173</v>
      </c>
      <c r="B19" s="103" t="s">
        <v>160</v>
      </c>
      <c r="C19" s="103">
        <v>287000691.30000001</v>
      </c>
      <c r="D19" s="103">
        <v>148490733</v>
      </c>
      <c r="E19" s="103">
        <v>95490102</v>
      </c>
      <c r="F19" s="103">
        <v>53000631</v>
      </c>
      <c r="G19" s="103">
        <v>133390238.3</v>
      </c>
      <c r="H19" s="103">
        <v>3192045</v>
      </c>
      <c r="I19" s="103">
        <v>1927675</v>
      </c>
      <c r="J19" s="113">
        <v>25657509.52</v>
      </c>
      <c r="K19" s="103">
        <f>K4+K7</f>
        <v>15810.8</v>
      </c>
      <c r="L19" s="103">
        <v>1152000</v>
      </c>
      <c r="M19" s="103">
        <v>358939.2</v>
      </c>
    </row>
    <row r="20" spans="1:22" x14ac:dyDescent="0.25">
      <c r="A20" s="124"/>
      <c r="B20" s="103" t="s">
        <v>97</v>
      </c>
      <c r="C20" s="125">
        <v>68642</v>
      </c>
      <c r="D20" s="125">
        <v>46090</v>
      </c>
      <c r="E20" s="125">
        <v>35827</v>
      </c>
      <c r="F20" s="125">
        <v>10379</v>
      </c>
      <c r="G20" s="125">
        <v>19361</v>
      </c>
      <c r="H20" s="125">
        <v>619</v>
      </c>
      <c r="I20" s="125">
        <v>2754</v>
      </c>
      <c r="J20" s="126">
        <v>5299</v>
      </c>
      <c r="K20" s="125">
        <f>K5+K8</f>
        <v>22</v>
      </c>
      <c r="L20" s="125">
        <v>288</v>
      </c>
      <c r="M20" s="125">
        <v>148</v>
      </c>
    </row>
    <row r="21" spans="1:22" s="1" customFormat="1" x14ac:dyDescent="0.25">
      <c r="A21" s="104"/>
      <c r="B21" s="104" t="s">
        <v>161</v>
      </c>
      <c r="C21" s="104">
        <f>C19/C20</f>
        <v>4181.1236750094695</v>
      </c>
      <c r="D21" s="104">
        <f t="shared" ref="D21:M21" si="0">D19/D20</f>
        <v>3221.7559774354522</v>
      </c>
      <c r="E21" s="104">
        <f t="shared" si="0"/>
        <v>2665.3111340609039</v>
      </c>
      <c r="F21" s="104">
        <f t="shared" si="0"/>
        <v>5106.5257731958764</v>
      </c>
      <c r="G21" s="104">
        <f t="shared" si="0"/>
        <v>6889.6357781106344</v>
      </c>
      <c r="H21" s="104">
        <f t="shared" si="0"/>
        <v>5156.777059773829</v>
      </c>
      <c r="I21" s="104">
        <f>I19/I20</f>
        <v>699.95461147421929</v>
      </c>
      <c r="J21" s="114">
        <f t="shared" si="0"/>
        <v>4841.9531081336099</v>
      </c>
      <c r="K21" s="104">
        <f>K19/K20</f>
        <v>718.67272727272723</v>
      </c>
      <c r="L21" s="104">
        <f>L19/L20</f>
        <v>4000</v>
      </c>
      <c r="M21" s="104">
        <f t="shared" si="0"/>
        <v>2425.2648648648651</v>
      </c>
    </row>
    <row r="22" spans="1:22" x14ac:dyDescent="0.25">
      <c r="A22" t="s">
        <v>167</v>
      </c>
    </row>
    <row r="23" spans="1:22" x14ac:dyDescent="0.25">
      <c r="A23" t="s">
        <v>176</v>
      </c>
      <c r="C23" s="115"/>
    </row>
    <row r="24" spans="1:22" x14ac:dyDescent="0.25">
      <c r="A24" t="s">
        <v>172</v>
      </c>
      <c r="C24" s="115"/>
    </row>
    <row r="25" spans="1:22" x14ac:dyDescent="0.25">
      <c r="A25" t="s">
        <v>163</v>
      </c>
      <c r="C25" s="127"/>
    </row>
  </sheetData>
  <mergeCells count="2">
    <mergeCell ref="A2:I2"/>
    <mergeCell ref="J2:M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92"/>
  <sheetViews>
    <sheetView workbookViewId="0"/>
  </sheetViews>
  <sheetFormatPr defaultRowHeight="15" x14ac:dyDescent="0.25"/>
  <cols>
    <col min="1" max="1" width="39.140625" bestFit="1" customWidth="1"/>
    <col min="2" max="2" width="20.42578125" style="1" bestFit="1" customWidth="1"/>
    <col min="3" max="3" width="22.42578125" style="1" bestFit="1" customWidth="1"/>
    <col min="4" max="4" width="11.140625" style="1" bestFit="1" customWidth="1"/>
    <col min="5" max="5" width="10.140625" style="1" bestFit="1" customWidth="1"/>
    <col min="6" max="6" width="11.140625" style="1" bestFit="1" customWidth="1"/>
    <col min="7" max="7" width="16.85546875" style="1" bestFit="1" customWidth="1"/>
    <col min="8" max="8" width="21.28515625" style="1" customWidth="1"/>
    <col min="9" max="9" width="2.42578125" style="1" customWidth="1"/>
  </cols>
  <sheetData>
    <row r="1" spans="1:8" ht="23.25" x14ac:dyDescent="0.35">
      <c r="A1" s="191" t="s">
        <v>189</v>
      </c>
      <c r="B1" s="191"/>
      <c r="C1" s="191"/>
      <c r="D1" s="191"/>
      <c r="E1" s="191"/>
      <c r="F1" s="191"/>
      <c r="G1" s="191"/>
      <c r="H1" s="191"/>
    </row>
    <row r="2" spans="1:8" ht="18.75" x14ac:dyDescent="0.3">
      <c r="A2" s="215" t="s">
        <v>133</v>
      </c>
      <c r="B2" s="215"/>
      <c r="C2" s="215"/>
      <c r="D2" s="215"/>
      <c r="E2" s="215"/>
      <c r="F2" s="215"/>
      <c r="G2" s="215"/>
      <c r="H2" s="215"/>
    </row>
    <row r="3" spans="1:8" x14ac:dyDescent="0.25">
      <c r="A3" s="56" t="s">
        <v>100</v>
      </c>
      <c r="B3" s="57" t="s">
        <v>162</v>
      </c>
      <c r="C3" s="57" t="s">
        <v>98</v>
      </c>
      <c r="D3" s="57" t="s">
        <v>90</v>
      </c>
      <c r="E3" s="57" t="s">
        <v>91</v>
      </c>
      <c r="F3" s="57" t="s">
        <v>92</v>
      </c>
      <c r="G3" s="57" t="s">
        <v>99</v>
      </c>
      <c r="H3" s="55" t="s">
        <v>143</v>
      </c>
    </row>
    <row r="4" spans="1:8" x14ac:dyDescent="0.25">
      <c r="A4" s="58" t="s">
        <v>0</v>
      </c>
      <c r="B4" s="57">
        <v>902660</v>
      </c>
      <c r="C4" s="57">
        <v>640300</v>
      </c>
      <c r="D4" s="57">
        <v>0</v>
      </c>
      <c r="E4" s="57">
        <v>640300</v>
      </c>
      <c r="F4" s="57">
        <v>257380</v>
      </c>
      <c r="G4" s="57">
        <v>0</v>
      </c>
      <c r="H4" s="57">
        <v>4980</v>
      </c>
    </row>
    <row r="5" spans="1:8" x14ac:dyDescent="0.25">
      <c r="A5" s="59" t="s">
        <v>1</v>
      </c>
      <c r="B5" s="57">
        <v>2536364</v>
      </c>
      <c r="C5" s="57">
        <v>1863286</v>
      </c>
      <c r="D5" s="57">
        <v>0</v>
      </c>
      <c r="E5" s="57">
        <v>1863286</v>
      </c>
      <c r="F5" s="57">
        <v>663950</v>
      </c>
      <c r="G5" s="57">
        <v>0</v>
      </c>
      <c r="H5" s="57">
        <v>9128</v>
      </c>
    </row>
    <row r="6" spans="1:8" x14ac:dyDescent="0.25">
      <c r="A6" s="59" t="s">
        <v>2</v>
      </c>
      <c r="B6" s="57">
        <v>492184</v>
      </c>
      <c r="C6" s="57">
        <v>327615</v>
      </c>
      <c r="D6" s="57">
        <v>327615</v>
      </c>
      <c r="E6" s="57">
        <v>0</v>
      </c>
      <c r="F6" s="57">
        <v>162079</v>
      </c>
      <c r="G6" s="57">
        <v>0</v>
      </c>
      <c r="H6" s="57">
        <v>2490</v>
      </c>
    </row>
    <row r="7" spans="1:8" x14ac:dyDescent="0.25">
      <c r="A7" s="59" t="s">
        <v>3</v>
      </c>
      <c r="B7" s="57">
        <v>404843</v>
      </c>
      <c r="C7" s="57">
        <v>373611</v>
      </c>
      <c r="D7" s="57">
        <v>373611</v>
      </c>
      <c r="E7" s="57">
        <v>0</v>
      </c>
      <c r="F7" s="57">
        <v>31232</v>
      </c>
      <c r="G7" s="57">
        <v>0</v>
      </c>
      <c r="H7" s="57">
        <v>0</v>
      </c>
    </row>
    <row r="8" spans="1:8" x14ac:dyDescent="0.25">
      <c r="A8" s="59" t="s">
        <v>4</v>
      </c>
      <c r="B8" s="57">
        <v>511063</v>
      </c>
      <c r="C8" s="57">
        <v>458065</v>
      </c>
      <c r="D8" s="57">
        <v>458065</v>
      </c>
      <c r="E8" s="57">
        <v>0</v>
      </c>
      <c r="F8" s="57">
        <v>52998</v>
      </c>
      <c r="G8" s="57">
        <v>0</v>
      </c>
      <c r="H8" s="57">
        <v>0</v>
      </c>
    </row>
    <row r="9" spans="1:8" x14ac:dyDescent="0.25">
      <c r="A9" s="59" t="s">
        <v>5</v>
      </c>
      <c r="B9" s="57">
        <v>295971</v>
      </c>
      <c r="C9" s="57">
        <v>288163</v>
      </c>
      <c r="D9" s="57">
        <v>288163</v>
      </c>
      <c r="E9" s="57">
        <v>0</v>
      </c>
      <c r="F9" s="57">
        <v>7808</v>
      </c>
      <c r="G9" s="57">
        <v>0</v>
      </c>
      <c r="H9" s="57">
        <v>0</v>
      </c>
    </row>
    <row r="10" spans="1:8" x14ac:dyDescent="0.25">
      <c r="A10" s="59" t="s">
        <v>6</v>
      </c>
      <c r="B10" s="57">
        <v>151508</v>
      </c>
      <c r="C10" s="57">
        <v>147604</v>
      </c>
      <c r="D10" s="57">
        <v>147604</v>
      </c>
      <c r="E10" s="57">
        <v>0</v>
      </c>
      <c r="F10" s="57">
        <v>3904</v>
      </c>
      <c r="G10" s="57">
        <v>0</v>
      </c>
      <c r="H10" s="57">
        <v>0</v>
      </c>
    </row>
    <row r="11" spans="1:8" x14ac:dyDescent="0.25">
      <c r="A11" s="59" t="s">
        <v>7</v>
      </c>
      <c r="B11" s="57">
        <v>148661</v>
      </c>
      <c r="C11" s="57">
        <v>126525</v>
      </c>
      <c r="D11" s="57">
        <v>126525</v>
      </c>
      <c r="E11" s="57">
        <v>0</v>
      </c>
      <c r="F11" s="57">
        <v>22136</v>
      </c>
      <c r="G11" s="57">
        <v>0</v>
      </c>
      <c r="H11" s="57">
        <v>0</v>
      </c>
    </row>
    <row r="12" spans="1:8" x14ac:dyDescent="0.25">
      <c r="A12" s="59" t="s">
        <v>8</v>
      </c>
      <c r="B12" s="57">
        <v>20665277.800000001</v>
      </c>
      <c r="C12" s="57">
        <v>6352476.7999999998</v>
      </c>
      <c r="D12" s="57">
        <v>6352476.7999999998</v>
      </c>
      <c r="E12" s="57">
        <v>0</v>
      </c>
      <c r="F12" s="57">
        <v>13854755</v>
      </c>
      <c r="G12" s="57">
        <v>451406</v>
      </c>
      <c r="H12" s="57">
        <v>6640</v>
      </c>
    </row>
    <row r="13" spans="1:8" x14ac:dyDescent="0.25">
      <c r="A13" s="59" t="s">
        <v>9</v>
      </c>
      <c r="B13" s="57">
        <v>2552900</v>
      </c>
      <c r="C13" s="57">
        <v>2051355</v>
      </c>
      <c r="D13" s="57">
        <v>0</v>
      </c>
      <c r="E13" s="57">
        <v>2051355</v>
      </c>
      <c r="F13" s="57">
        <v>488265</v>
      </c>
      <c r="G13" s="57">
        <v>0</v>
      </c>
      <c r="H13" s="57">
        <v>13280</v>
      </c>
    </row>
    <row r="14" spans="1:8" x14ac:dyDescent="0.25">
      <c r="A14" s="59" t="s">
        <v>10</v>
      </c>
      <c r="B14" s="57">
        <v>3342605</v>
      </c>
      <c r="C14" s="57">
        <v>2536400</v>
      </c>
      <c r="D14" s="57">
        <v>0</v>
      </c>
      <c r="E14" s="57">
        <v>2536400</v>
      </c>
      <c r="F14" s="57">
        <v>806205</v>
      </c>
      <c r="G14" s="57">
        <v>0</v>
      </c>
      <c r="H14" s="57">
        <v>0</v>
      </c>
    </row>
    <row r="15" spans="1:8" x14ac:dyDescent="0.25">
      <c r="A15" s="59" t="s">
        <v>11</v>
      </c>
      <c r="B15" s="57">
        <v>937050</v>
      </c>
      <c r="C15" s="57">
        <v>767167</v>
      </c>
      <c r="D15" s="57">
        <v>0</v>
      </c>
      <c r="E15" s="57">
        <v>767167</v>
      </c>
      <c r="F15" s="57">
        <v>168223</v>
      </c>
      <c r="G15" s="57">
        <v>0</v>
      </c>
      <c r="H15" s="57">
        <v>1660</v>
      </c>
    </row>
    <row r="16" spans="1:8" x14ac:dyDescent="0.25">
      <c r="A16" s="59" t="s">
        <v>12</v>
      </c>
      <c r="B16" s="57">
        <v>97530</v>
      </c>
      <c r="C16" s="57">
        <v>89722</v>
      </c>
      <c r="D16" s="57">
        <v>89722</v>
      </c>
      <c r="E16" s="57">
        <v>0</v>
      </c>
      <c r="F16" s="57">
        <v>7808</v>
      </c>
      <c r="G16" s="57">
        <v>0</v>
      </c>
      <c r="H16" s="57">
        <v>0</v>
      </c>
    </row>
    <row r="17" spans="1:8" x14ac:dyDescent="0.25">
      <c r="A17" s="59" t="s">
        <v>13</v>
      </c>
      <c r="B17" s="57">
        <v>21597</v>
      </c>
      <c r="C17" s="57">
        <v>21597</v>
      </c>
      <c r="D17" s="57">
        <v>21597</v>
      </c>
      <c r="E17" s="57">
        <v>0</v>
      </c>
      <c r="F17" s="57">
        <v>0</v>
      </c>
      <c r="G17" s="57">
        <v>0</v>
      </c>
      <c r="H17" s="57">
        <v>0</v>
      </c>
    </row>
    <row r="18" spans="1:8" x14ac:dyDescent="0.25">
      <c r="A18" s="59" t="s">
        <v>14</v>
      </c>
      <c r="B18" s="57">
        <v>483936</v>
      </c>
      <c r="C18" s="57">
        <v>459736</v>
      </c>
      <c r="D18" s="57">
        <v>0</v>
      </c>
      <c r="E18" s="57">
        <v>459736</v>
      </c>
      <c r="F18" s="57">
        <v>24200</v>
      </c>
      <c r="G18" s="57">
        <v>0</v>
      </c>
      <c r="H18" s="57">
        <v>0</v>
      </c>
    </row>
    <row r="19" spans="1:8" x14ac:dyDescent="0.25">
      <c r="A19" s="59" t="s">
        <v>15</v>
      </c>
      <c r="B19" s="57">
        <v>960193</v>
      </c>
      <c r="C19" s="57">
        <v>655500</v>
      </c>
      <c r="D19" s="57">
        <v>0</v>
      </c>
      <c r="E19" s="57">
        <v>655500</v>
      </c>
      <c r="F19" s="57">
        <v>304693</v>
      </c>
      <c r="G19" s="57">
        <v>0</v>
      </c>
      <c r="H19" s="57">
        <v>0</v>
      </c>
    </row>
    <row r="20" spans="1:8" x14ac:dyDescent="0.25">
      <c r="A20" s="59" t="s">
        <v>16</v>
      </c>
      <c r="B20" s="57">
        <v>115835</v>
      </c>
      <c r="C20" s="57">
        <v>74200</v>
      </c>
      <c r="D20" s="57">
        <v>0</v>
      </c>
      <c r="E20" s="57">
        <v>74200</v>
      </c>
      <c r="F20" s="57">
        <v>41635</v>
      </c>
      <c r="G20" s="57">
        <v>0</v>
      </c>
      <c r="H20" s="57">
        <v>0</v>
      </c>
    </row>
    <row r="21" spans="1:8" x14ac:dyDescent="0.25">
      <c r="A21" s="59" t="s">
        <v>17</v>
      </c>
      <c r="B21" s="57">
        <v>88267</v>
      </c>
      <c r="C21" s="57">
        <v>81759</v>
      </c>
      <c r="D21" s="57">
        <v>81759</v>
      </c>
      <c r="E21" s="57">
        <v>0</v>
      </c>
      <c r="F21" s="57">
        <v>6508</v>
      </c>
      <c r="G21" s="57">
        <v>0</v>
      </c>
      <c r="H21" s="57">
        <v>0</v>
      </c>
    </row>
    <row r="22" spans="1:8" x14ac:dyDescent="0.25">
      <c r="A22" s="59" t="s">
        <v>18</v>
      </c>
      <c r="B22" s="57">
        <v>2333397</v>
      </c>
      <c r="C22" s="57">
        <v>1355550</v>
      </c>
      <c r="D22" s="57">
        <v>0</v>
      </c>
      <c r="E22" s="57">
        <v>1355550</v>
      </c>
      <c r="F22" s="57">
        <v>977017</v>
      </c>
      <c r="G22" s="57">
        <v>0</v>
      </c>
      <c r="H22" s="57">
        <v>830</v>
      </c>
    </row>
    <row r="23" spans="1:8" x14ac:dyDescent="0.25">
      <c r="A23" s="59" t="s">
        <v>19</v>
      </c>
      <c r="B23" s="57">
        <v>889059</v>
      </c>
      <c r="C23" s="57">
        <v>578689</v>
      </c>
      <c r="D23" s="57">
        <v>0</v>
      </c>
      <c r="E23" s="57">
        <v>578689</v>
      </c>
      <c r="F23" s="57">
        <v>310370</v>
      </c>
      <c r="G23" s="57">
        <v>0</v>
      </c>
      <c r="H23" s="57">
        <v>0</v>
      </c>
    </row>
    <row r="24" spans="1:8" x14ac:dyDescent="0.25">
      <c r="A24" s="59" t="s">
        <v>20</v>
      </c>
      <c r="B24" s="57">
        <v>2169923</v>
      </c>
      <c r="C24" s="57">
        <v>1386013</v>
      </c>
      <c r="D24" s="57">
        <v>0</v>
      </c>
      <c r="E24" s="57">
        <v>1386013</v>
      </c>
      <c r="F24" s="57">
        <v>783495</v>
      </c>
      <c r="G24" s="57">
        <v>0</v>
      </c>
      <c r="H24" s="57">
        <v>415</v>
      </c>
    </row>
    <row r="25" spans="1:8" x14ac:dyDescent="0.25">
      <c r="A25" s="59" t="s">
        <v>21</v>
      </c>
      <c r="B25" s="57">
        <v>1769682</v>
      </c>
      <c r="C25" s="57">
        <v>1095850</v>
      </c>
      <c r="D25" s="57">
        <v>0</v>
      </c>
      <c r="E25" s="57">
        <v>1095850</v>
      </c>
      <c r="F25" s="57">
        <v>673832</v>
      </c>
      <c r="G25" s="57">
        <v>0</v>
      </c>
      <c r="H25" s="57">
        <v>0</v>
      </c>
    </row>
    <row r="26" spans="1:8" x14ac:dyDescent="0.25">
      <c r="A26" s="59" t="s">
        <v>22</v>
      </c>
      <c r="B26" s="57">
        <v>231738</v>
      </c>
      <c r="C26" s="57">
        <v>211822</v>
      </c>
      <c r="D26" s="57">
        <v>211822</v>
      </c>
      <c r="E26" s="57">
        <v>0</v>
      </c>
      <c r="F26" s="57">
        <v>19916</v>
      </c>
      <c r="G26" s="57">
        <v>0</v>
      </c>
      <c r="H26" s="57">
        <v>0</v>
      </c>
    </row>
    <row r="27" spans="1:8" x14ac:dyDescent="0.25">
      <c r="A27" s="59" t="s">
        <v>23</v>
      </c>
      <c r="B27" s="57">
        <v>208945</v>
      </c>
      <c r="C27" s="57">
        <v>184870</v>
      </c>
      <c r="D27" s="57">
        <v>184870</v>
      </c>
      <c r="E27" s="57">
        <v>0</v>
      </c>
      <c r="F27" s="57">
        <v>24075</v>
      </c>
      <c r="G27" s="57">
        <v>0</v>
      </c>
      <c r="H27" s="57">
        <v>0</v>
      </c>
    </row>
    <row r="28" spans="1:8" x14ac:dyDescent="0.25">
      <c r="A28" s="59" t="s">
        <v>24</v>
      </c>
      <c r="B28" s="57">
        <v>36313</v>
      </c>
      <c r="C28" s="57">
        <v>32409</v>
      </c>
      <c r="D28" s="57">
        <v>32409</v>
      </c>
      <c r="E28" s="57">
        <v>0</v>
      </c>
      <c r="F28" s="57">
        <v>3904</v>
      </c>
      <c r="G28" s="57">
        <v>0</v>
      </c>
      <c r="H28" s="57">
        <v>0</v>
      </c>
    </row>
    <row r="29" spans="1:8" x14ac:dyDescent="0.25">
      <c r="A29" s="59" t="s">
        <v>25</v>
      </c>
      <c r="B29" s="57">
        <v>183958</v>
      </c>
      <c r="C29" s="57">
        <v>163562</v>
      </c>
      <c r="D29" s="57">
        <v>163562</v>
      </c>
      <c r="E29" s="57">
        <v>0</v>
      </c>
      <c r="F29" s="57">
        <v>19566</v>
      </c>
      <c r="G29" s="57">
        <v>0</v>
      </c>
      <c r="H29" s="57">
        <v>830</v>
      </c>
    </row>
    <row r="30" spans="1:8" x14ac:dyDescent="0.25">
      <c r="A30" s="59" t="s">
        <v>26</v>
      </c>
      <c r="B30" s="57">
        <v>141179</v>
      </c>
      <c r="C30" s="57">
        <v>125659</v>
      </c>
      <c r="D30" s="57">
        <v>125659</v>
      </c>
      <c r="E30" s="57">
        <v>0</v>
      </c>
      <c r="F30" s="57">
        <v>14966</v>
      </c>
      <c r="G30" s="57">
        <v>0</v>
      </c>
      <c r="H30" s="57">
        <v>554</v>
      </c>
    </row>
    <row r="31" spans="1:8" x14ac:dyDescent="0.25">
      <c r="A31" s="59" t="s">
        <v>27</v>
      </c>
      <c r="B31" s="57">
        <v>861413</v>
      </c>
      <c r="C31" s="57">
        <v>765126</v>
      </c>
      <c r="D31" s="57">
        <v>765126</v>
      </c>
      <c r="E31" s="57">
        <v>0</v>
      </c>
      <c r="F31" s="57">
        <v>95457</v>
      </c>
      <c r="G31" s="57">
        <v>0</v>
      </c>
      <c r="H31" s="57">
        <v>830</v>
      </c>
    </row>
    <row r="32" spans="1:8" x14ac:dyDescent="0.25">
      <c r="A32" s="59" t="s">
        <v>28</v>
      </c>
      <c r="B32" s="57">
        <v>341544</v>
      </c>
      <c r="C32" s="57">
        <v>300727</v>
      </c>
      <c r="D32" s="57">
        <v>300727</v>
      </c>
      <c r="E32" s="57">
        <v>0</v>
      </c>
      <c r="F32" s="57">
        <v>40817</v>
      </c>
      <c r="G32" s="57">
        <v>0</v>
      </c>
      <c r="H32" s="57">
        <v>0</v>
      </c>
    </row>
    <row r="33" spans="1:8" x14ac:dyDescent="0.25">
      <c r="A33" s="59" t="s">
        <v>29</v>
      </c>
      <c r="B33" s="57">
        <v>123188</v>
      </c>
      <c r="C33" s="57">
        <v>102204</v>
      </c>
      <c r="D33" s="57">
        <v>102204</v>
      </c>
      <c r="E33" s="57">
        <v>0</v>
      </c>
      <c r="F33" s="57">
        <v>20984</v>
      </c>
      <c r="G33" s="57">
        <v>0</v>
      </c>
      <c r="H33" s="57">
        <v>0</v>
      </c>
    </row>
    <row r="34" spans="1:8" x14ac:dyDescent="0.25">
      <c r="A34" s="59" t="s">
        <v>30</v>
      </c>
      <c r="B34" s="57">
        <v>233740</v>
      </c>
      <c r="C34" s="57">
        <v>194895</v>
      </c>
      <c r="D34" s="57">
        <v>194895</v>
      </c>
      <c r="E34" s="57">
        <v>0</v>
      </c>
      <c r="F34" s="57">
        <v>38845</v>
      </c>
      <c r="G34" s="57">
        <v>0</v>
      </c>
      <c r="H34" s="57">
        <v>0</v>
      </c>
    </row>
    <row r="35" spans="1:8" x14ac:dyDescent="0.25">
      <c r="A35" s="59" t="s">
        <v>31</v>
      </c>
      <c r="B35" s="57">
        <v>351903</v>
      </c>
      <c r="C35" s="57">
        <v>318728</v>
      </c>
      <c r="D35" s="57">
        <v>318728</v>
      </c>
      <c r="E35" s="57">
        <v>0</v>
      </c>
      <c r="F35" s="57">
        <v>33175</v>
      </c>
      <c r="G35" s="57">
        <v>0</v>
      </c>
      <c r="H35" s="57">
        <v>0</v>
      </c>
    </row>
    <row r="36" spans="1:8" x14ac:dyDescent="0.25">
      <c r="A36" s="59" t="s">
        <v>32</v>
      </c>
      <c r="B36" s="57">
        <v>469285</v>
      </c>
      <c r="C36" s="57">
        <v>351950</v>
      </c>
      <c r="D36" s="57">
        <v>0</v>
      </c>
      <c r="E36" s="57">
        <v>351950</v>
      </c>
      <c r="F36" s="57">
        <v>117335</v>
      </c>
      <c r="G36" s="57">
        <v>0</v>
      </c>
      <c r="H36" s="57">
        <v>0</v>
      </c>
    </row>
    <row r="37" spans="1:8" x14ac:dyDescent="0.25">
      <c r="A37" s="59" t="s">
        <v>33</v>
      </c>
      <c r="B37" s="57">
        <v>1462607</v>
      </c>
      <c r="C37" s="57">
        <v>1034800</v>
      </c>
      <c r="D37" s="57">
        <v>0</v>
      </c>
      <c r="E37" s="57">
        <v>1034800</v>
      </c>
      <c r="F37" s="57">
        <v>427807</v>
      </c>
      <c r="G37" s="57">
        <v>0</v>
      </c>
      <c r="H37" s="57">
        <v>0</v>
      </c>
    </row>
    <row r="38" spans="1:8" x14ac:dyDescent="0.25">
      <c r="A38" s="59" t="s">
        <v>34</v>
      </c>
      <c r="B38" s="57">
        <v>9821683</v>
      </c>
      <c r="C38" s="57">
        <v>8895798</v>
      </c>
      <c r="D38" s="57">
        <v>0</v>
      </c>
      <c r="E38" s="57">
        <v>8895798</v>
      </c>
      <c r="F38" s="57">
        <v>897250</v>
      </c>
      <c r="G38" s="57">
        <v>0</v>
      </c>
      <c r="H38" s="57">
        <v>28635</v>
      </c>
    </row>
    <row r="39" spans="1:8" x14ac:dyDescent="0.25">
      <c r="A39" s="59" t="s">
        <v>35</v>
      </c>
      <c r="B39" s="57">
        <v>18117192</v>
      </c>
      <c r="C39" s="57">
        <v>4370084</v>
      </c>
      <c r="D39" s="57">
        <v>4370084</v>
      </c>
      <c r="E39" s="57">
        <v>0</v>
      </c>
      <c r="F39" s="57">
        <v>13410337</v>
      </c>
      <c r="G39" s="57">
        <v>329716</v>
      </c>
      <c r="H39" s="57">
        <v>7055</v>
      </c>
    </row>
    <row r="40" spans="1:8" x14ac:dyDescent="0.25">
      <c r="A40" s="59" t="s">
        <v>36</v>
      </c>
      <c r="B40" s="57">
        <v>28668949</v>
      </c>
      <c r="C40" s="57">
        <v>6959775</v>
      </c>
      <c r="D40" s="57">
        <v>6959775</v>
      </c>
      <c r="E40" s="57">
        <v>0</v>
      </c>
      <c r="F40" s="57">
        <v>21153891</v>
      </c>
      <c r="G40" s="57">
        <v>548782</v>
      </c>
      <c r="H40" s="57">
        <v>6501</v>
      </c>
    </row>
    <row r="41" spans="1:8" x14ac:dyDescent="0.25">
      <c r="A41" s="59" t="s">
        <v>37</v>
      </c>
      <c r="B41" s="57">
        <v>3445414</v>
      </c>
      <c r="C41" s="57">
        <v>1710210</v>
      </c>
      <c r="D41" s="57">
        <v>1710210</v>
      </c>
      <c r="E41" s="57">
        <v>0</v>
      </c>
      <c r="F41" s="57">
        <v>1690701</v>
      </c>
      <c r="G41" s="57">
        <v>25673</v>
      </c>
      <c r="H41" s="57">
        <v>18830</v>
      </c>
    </row>
    <row r="42" spans="1:8" x14ac:dyDescent="0.25">
      <c r="A42" s="59" t="s">
        <v>38</v>
      </c>
      <c r="B42" s="57">
        <v>5998086</v>
      </c>
      <c r="C42" s="57">
        <v>3221976</v>
      </c>
      <c r="D42" s="57">
        <v>3221976</v>
      </c>
      <c r="E42" s="57">
        <v>0</v>
      </c>
      <c r="F42" s="57">
        <v>2709544</v>
      </c>
      <c r="G42" s="57">
        <v>20711</v>
      </c>
      <c r="H42" s="57">
        <v>45855</v>
      </c>
    </row>
    <row r="43" spans="1:8" x14ac:dyDescent="0.25">
      <c r="A43" s="59" t="s">
        <v>39</v>
      </c>
      <c r="B43" s="57">
        <v>3144610</v>
      </c>
      <c r="C43" s="57">
        <v>1467518</v>
      </c>
      <c r="D43" s="57">
        <v>1467518</v>
      </c>
      <c r="E43" s="57">
        <v>0</v>
      </c>
      <c r="F43" s="57">
        <v>1646367</v>
      </c>
      <c r="G43" s="57">
        <v>12025</v>
      </c>
      <c r="H43" s="57">
        <v>18700</v>
      </c>
    </row>
    <row r="44" spans="1:8" x14ac:dyDescent="0.25">
      <c r="A44" s="59" t="s">
        <v>40</v>
      </c>
      <c r="B44" s="57">
        <v>4203642</v>
      </c>
      <c r="C44" s="57">
        <v>2564508</v>
      </c>
      <c r="D44" s="57">
        <v>2564508</v>
      </c>
      <c r="E44" s="57">
        <v>0</v>
      </c>
      <c r="F44" s="57">
        <v>1585581</v>
      </c>
      <c r="G44" s="57">
        <v>24918</v>
      </c>
      <c r="H44" s="57">
        <v>28635</v>
      </c>
    </row>
    <row r="45" spans="1:8" x14ac:dyDescent="0.25">
      <c r="A45" s="59" t="s">
        <v>41</v>
      </c>
      <c r="B45" s="57">
        <v>3779000</v>
      </c>
      <c r="C45" s="57">
        <v>1637165</v>
      </c>
      <c r="D45" s="57">
        <v>1637165</v>
      </c>
      <c r="E45" s="57">
        <v>0</v>
      </c>
      <c r="F45" s="57">
        <v>2116461</v>
      </c>
      <c r="G45" s="57">
        <v>9178</v>
      </c>
      <c r="H45" s="57">
        <v>16196</v>
      </c>
    </row>
    <row r="46" spans="1:8" x14ac:dyDescent="0.25">
      <c r="A46" s="59" t="s">
        <v>42</v>
      </c>
      <c r="B46" s="57">
        <v>8414710</v>
      </c>
      <c r="C46" s="57">
        <v>7280133</v>
      </c>
      <c r="D46" s="57">
        <v>0</v>
      </c>
      <c r="E46" s="57">
        <v>7280133</v>
      </c>
      <c r="F46" s="57">
        <v>1132975</v>
      </c>
      <c r="G46" s="57">
        <v>0</v>
      </c>
      <c r="H46" s="57">
        <v>1602</v>
      </c>
    </row>
    <row r="47" spans="1:8" x14ac:dyDescent="0.25">
      <c r="A47" s="59" t="s">
        <v>43</v>
      </c>
      <c r="B47" s="57">
        <v>524713</v>
      </c>
      <c r="C47" s="57">
        <v>352080</v>
      </c>
      <c r="D47" s="57">
        <v>352080</v>
      </c>
      <c r="E47" s="57">
        <v>0</v>
      </c>
      <c r="F47" s="57">
        <v>172633</v>
      </c>
      <c r="G47" s="57">
        <v>0</v>
      </c>
      <c r="H47" s="57">
        <v>0</v>
      </c>
    </row>
    <row r="48" spans="1:8" x14ac:dyDescent="0.25">
      <c r="A48" s="59" t="s">
        <v>44</v>
      </c>
      <c r="B48" s="57">
        <v>768768</v>
      </c>
      <c r="C48" s="57">
        <v>552096</v>
      </c>
      <c r="D48" s="57">
        <v>552096</v>
      </c>
      <c r="E48" s="57">
        <v>0</v>
      </c>
      <c r="F48" s="57">
        <v>216672</v>
      </c>
      <c r="G48" s="57">
        <v>0</v>
      </c>
      <c r="H48" s="57">
        <v>0</v>
      </c>
    </row>
    <row r="49" spans="1:8" x14ac:dyDescent="0.25">
      <c r="A49" s="59" t="s">
        <v>45</v>
      </c>
      <c r="B49" s="57">
        <v>49959</v>
      </c>
      <c r="C49" s="57">
        <v>36650</v>
      </c>
      <c r="D49" s="57">
        <v>36650</v>
      </c>
      <c r="E49" s="57">
        <v>0</v>
      </c>
      <c r="F49" s="57">
        <v>12688</v>
      </c>
      <c r="G49" s="57">
        <v>0</v>
      </c>
      <c r="H49" s="57">
        <v>621</v>
      </c>
    </row>
    <row r="50" spans="1:8" x14ac:dyDescent="0.25">
      <c r="A50" s="59" t="s">
        <v>46</v>
      </c>
      <c r="B50" s="57">
        <v>279590</v>
      </c>
      <c r="C50" s="57">
        <v>263971</v>
      </c>
      <c r="D50" s="57">
        <v>263971</v>
      </c>
      <c r="E50" s="57">
        <v>0</v>
      </c>
      <c r="F50" s="57">
        <v>15619</v>
      </c>
      <c r="G50" s="57">
        <v>0</v>
      </c>
      <c r="H50" s="57">
        <v>0</v>
      </c>
    </row>
    <row r="51" spans="1:8" x14ac:dyDescent="0.25">
      <c r="A51" s="59" t="s">
        <v>47</v>
      </c>
      <c r="B51" s="57">
        <v>17737</v>
      </c>
      <c r="C51" s="57">
        <v>13833</v>
      </c>
      <c r="D51" s="57">
        <v>13833</v>
      </c>
      <c r="E51" s="57">
        <v>0</v>
      </c>
      <c r="F51" s="57">
        <v>3904</v>
      </c>
      <c r="G51" s="57">
        <v>0</v>
      </c>
      <c r="H51" s="57">
        <v>0</v>
      </c>
    </row>
    <row r="52" spans="1:8" x14ac:dyDescent="0.25">
      <c r="A52" s="59" t="s">
        <v>48</v>
      </c>
      <c r="B52" s="57">
        <v>0</v>
      </c>
      <c r="C52" s="57">
        <v>0</v>
      </c>
      <c r="D52" s="57">
        <v>0</v>
      </c>
      <c r="E52" s="57">
        <v>0</v>
      </c>
      <c r="F52" s="57">
        <v>0</v>
      </c>
      <c r="G52" s="57">
        <v>0</v>
      </c>
      <c r="H52" s="57">
        <v>0</v>
      </c>
    </row>
    <row r="53" spans="1:8" x14ac:dyDescent="0.25">
      <c r="A53" s="59" t="s">
        <v>49</v>
      </c>
      <c r="B53" s="57">
        <v>0</v>
      </c>
      <c r="C53" s="57">
        <v>0</v>
      </c>
      <c r="D53" s="57">
        <v>0</v>
      </c>
      <c r="E53" s="57">
        <v>0</v>
      </c>
      <c r="F53" s="57">
        <v>0</v>
      </c>
      <c r="G53" s="57">
        <v>0</v>
      </c>
      <c r="H53" s="57">
        <v>0</v>
      </c>
    </row>
    <row r="54" spans="1:8" x14ac:dyDescent="0.25">
      <c r="A54" s="59" t="s">
        <v>50</v>
      </c>
      <c r="B54" s="57">
        <v>2109710</v>
      </c>
      <c r="C54" s="57">
        <v>843511</v>
      </c>
      <c r="D54" s="57">
        <v>843511</v>
      </c>
      <c r="E54" s="57">
        <v>0</v>
      </c>
      <c r="F54" s="57">
        <v>1253578</v>
      </c>
      <c r="G54" s="57">
        <v>4603</v>
      </c>
      <c r="H54" s="57">
        <v>8018</v>
      </c>
    </row>
    <row r="55" spans="1:8" x14ac:dyDescent="0.25">
      <c r="A55" s="59" t="s">
        <v>51</v>
      </c>
      <c r="B55" s="57">
        <v>9884887.3000000007</v>
      </c>
      <c r="C55" s="57">
        <v>3773271</v>
      </c>
      <c r="D55" s="57">
        <v>3773271</v>
      </c>
      <c r="E55" s="57">
        <v>0</v>
      </c>
      <c r="F55" s="57">
        <v>5740203.2999999998</v>
      </c>
      <c r="G55" s="57">
        <v>320588</v>
      </c>
      <c r="H55" s="57">
        <v>50825</v>
      </c>
    </row>
    <row r="56" spans="1:8" x14ac:dyDescent="0.25">
      <c r="A56" s="59" t="s">
        <v>52</v>
      </c>
      <c r="B56" s="57">
        <v>26218234</v>
      </c>
      <c r="C56" s="57">
        <v>11642427</v>
      </c>
      <c r="D56" s="57">
        <v>11642427</v>
      </c>
      <c r="E56" s="57">
        <v>0</v>
      </c>
      <c r="F56" s="57">
        <v>14096706</v>
      </c>
      <c r="G56" s="57">
        <v>423719</v>
      </c>
      <c r="H56" s="57">
        <v>55382</v>
      </c>
    </row>
    <row r="57" spans="1:8" x14ac:dyDescent="0.25">
      <c r="A57" s="59" t="s">
        <v>53</v>
      </c>
      <c r="B57" s="57">
        <v>32389606</v>
      </c>
      <c r="C57" s="57">
        <v>22465419</v>
      </c>
      <c r="D57" s="57">
        <v>22465419</v>
      </c>
      <c r="E57" s="57">
        <v>0</v>
      </c>
      <c r="F57" s="57">
        <v>8430015</v>
      </c>
      <c r="G57" s="57">
        <v>56559</v>
      </c>
      <c r="H57" s="57">
        <v>1437613</v>
      </c>
    </row>
    <row r="58" spans="1:8" x14ac:dyDescent="0.25">
      <c r="A58" s="59" t="s">
        <v>54</v>
      </c>
      <c r="B58" s="57">
        <v>0</v>
      </c>
      <c r="C58" s="57">
        <v>0</v>
      </c>
      <c r="D58" s="57">
        <v>0</v>
      </c>
      <c r="E58" s="57">
        <v>0</v>
      </c>
      <c r="F58" s="57">
        <v>0</v>
      </c>
      <c r="G58" s="57">
        <v>0</v>
      </c>
      <c r="H58" s="57">
        <v>0</v>
      </c>
    </row>
    <row r="59" spans="1:8" x14ac:dyDescent="0.25">
      <c r="A59" s="59" t="s">
        <v>55</v>
      </c>
      <c r="B59" s="57">
        <v>7252</v>
      </c>
      <c r="C59" s="57">
        <v>5300</v>
      </c>
      <c r="D59" s="57">
        <v>5300</v>
      </c>
      <c r="E59" s="57">
        <v>0</v>
      </c>
      <c r="F59" s="57">
        <v>1952</v>
      </c>
      <c r="G59" s="57">
        <v>0</v>
      </c>
      <c r="H59" s="57">
        <v>0</v>
      </c>
    </row>
    <row r="60" spans="1:8" x14ac:dyDescent="0.25">
      <c r="A60" s="59" t="s">
        <v>56</v>
      </c>
      <c r="B60" s="57">
        <v>116099</v>
      </c>
      <c r="C60" s="57">
        <v>49850</v>
      </c>
      <c r="D60" s="57">
        <v>49850</v>
      </c>
      <c r="E60" s="57">
        <v>0</v>
      </c>
      <c r="F60" s="57">
        <v>66249</v>
      </c>
      <c r="G60" s="57">
        <v>0</v>
      </c>
      <c r="H60" s="57">
        <v>0</v>
      </c>
    </row>
    <row r="61" spans="1:8" x14ac:dyDescent="0.25">
      <c r="A61" s="59" t="s">
        <v>57</v>
      </c>
      <c r="B61" s="57">
        <v>2629731</v>
      </c>
      <c r="C61" s="57">
        <v>1615350</v>
      </c>
      <c r="D61" s="57">
        <v>0</v>
      </c>
      <c r="E61" s="57">
        <v>1615350</v>
      </c>
      <c r="F61" s="57">
        <v>1014381</v>
      </c>
      <c r="G61" s="57">
        <v>0</v>
      </c>
      <c r="H61" s="57">
        <v>0</v>
      </c>
    </row>
    <row r="62" spans="1:8" x14ac:dyDescent="0.25">
      <c r="A62" s="59" t="s">
        <v>58</v>
      </c>
      <c r="B62" s="57">
        <v>2951109</v>
      </c>
      <c r="C62" s="57">
        <v>1776462</v>
      </c>
      <c r="D62" s="57">
        <v>0</v>
      </c>
      <c r="E62" s="57">
        <v>1776462</v>
      </c>
      <c r="F62" s="57">
        <v>1169667</v>
      </c>
      <c r="G62" s="57">
        <v>0</v>
      </c>
      <c r="H62" s="57">
        <v>4980</v>
      </c>
    </row>
    <row r="63" spans="1:8" x14ac:dyDescent="0.25">
      <c r="A63" s="59" t="s">
        <v>59</v>
      </c>
      <c r="B63" s="57">
        <v>1054017</v>
      </c>
      <c r="C63" s="57">
        <v>998947</v>
      </c>
      <c r="D63" s="57">
        <v>0</v>
      </c>
      <c r="E63" s="57">
        <v>998947</v>
      </c>
      <c r="F63" s="57">
        <v>40390</v>
      </c>
      <c r="G63" s="57">
        <v>0</v>
      </c>
      <c r="H63" s="57">
        <v>14680</v>
      </c>
    </row>
    <row r="64" spans="1:8" x14ac:dyDescent="0.25">
      <c r="A64" s="59" t="s">
        <v>60</v>
      </c>
      <c r="B64" s="57">
        <v>420757</v>
      </c>
      <c r="C64" s="57">
        <v>392468</v>
      </c>
      <c r="D64" s="57">
        <v>392468</v>
      </c>
      <c r="E64" s="57">
        <v>0</v>
      </c>
      <c r="F64" s="57">
        <v>26351</v>
      </c>
      <c r="G64" s="57">
        <v>0</v>
      </c>
      <c r="H64" s="57">
        <v>1938</v>
      </c>
    </row>
    <row r="65" spans="1:8" x14ac:dyDescent="0.25">
      <c r="A65" s="59" t="s">
        <v>61</v>
      </c>
      <c r="B65" s="57">
        <v>361963</v>
      </c>
      <c r="C65" s="57">
        <v>329612</v>
      </c>
      <c r="D65" s="57">
        <v>329612</v>
      </c>
      <c r="E65" s="57">
        <v>0</v>
      </c>
      <c r="F65" s="57">
        <v>32351</v>
      </c>
      <c r="G65" s="57">
        <v>0</v>
      </c>
      <c r="H65" s="57">
        <v>0</v>
      </c>
    </row>
    <row r="66" spans="1:8" x14ac:dyDescent="0.25">
      <c r="A66" s="59" t="s">
        <v>62</v>
      </c>
      <c r="B66" s="57">
        <v>560377</v>
      </c>
      <c r="C66" s="57">
        <v>509903</v>
      </c>
      <c r="D66" s="57">
        <v>509903</v>
      </c>
      <c r="E66" s="57">
        <v>0</v>
      </c>
      <c r="F66" s="57">
        <v>47983</v>
      </c>
      <c r="G66" s="57">
        <v>0</v>
      </c>
      <c r="H66" s="57">
        <v>2491</v>
      </c>
    </row>
    <row r="67" spans="1:8" x14ac:dyDescent="0.25">
      <c r="A67" s="59" t="s">
        <v>63</v>
      </c>
      <c r="B67" s="57">
        <v>27887</v>
      </c>
      <c r="C67" s="57">
        <v>25812</v>
      </c>
      <c r="D67" s="57">
        <v>25812</v>
      </c>
      <c r="E67" s="57">
        <v>0</v>
      </c>
      <c r="F67" s="57">
        <v>0</v>
      </c>
      <c r="G67" s="57">
        <v>0</v>
      </c>
      <c r="H67" s="57">
        <v>2075</v>
      </c>
    </row>
    <row r="68" spans="1:8" x14ac:dyDescent="0.25">
      <c r="A68" s="59" t="s">
        <v>64</v>
      </c>
      <c r="B68" s="57">
        <v>76848</v>
      </c>
      <c r="C68" s="57">
        <v>71025</v>
      </c>
      <c r="D68" s="57">
        <v>71025</v>
      </c>
      <c r="E68" s="57">
        <v>0</v>
      </c>
      <c r="F68" s="57">
        <v>2088</v>
      </c>
      <c r="G68" s="57">
        <v>0</v>
      </c>
      <c r="H68" s="57">
        <v>3735</v>
      </c>
    </row>
    <row r="69" spans="1:8" x14ac:dyDescent="0.25">
      <c r="A69" s="59" t="s">
        <v>65</v>
      </c>
      <c r="B69" s="57">
        <v>41519</v>
      </c>
      <c r="C69" s="57">
        <v>40274</v>
      </c>
      <c r="D69" s="57">
        <v>40274</v>
      </c>
      <c r="E69" s="57">
        <v>0</v>
      </c>
      <c r="F69" s="57">
        <v>0</v>
      </c>
      <c r="G69" s="57">
        <v>0</v>
      </c>
      <c r="H69" s="57">
        <v>1245</v>
      </c>
    </row>
    <row r="70" spans="1:8" x14ac:dyDescent="0.25">
      <c r="A70" s="59" t="s">
        <v>66</v>
      </c>
      <c r="B70" s="57">
        <v>134449</v>
      </c>
      <c r="C70" s="57">
        <v>134034</v>
      </c>
      <c r="D70" s="57">
        <v>134034</v>
      </c>
      <c r="E70" s="57">
        <v>0</v>
      </c>
      <c r="F70" s="57">
        <v>0</v>
      </c>
      <c r="G70" s="57">
        <v>0</v>
      </c>
      <c r="H70" s="57">
        <v>415</v>
      </c>
    </row>
    <row r="71" spans="1:8" x14ac:dyDescent="0.25">
      <c r="A71" s="59" t="s">
        <v>67</v>
      </c>
      <c r="B71" s="57">
        <v>1145072</v>
      </c>
      <c r="C71" s="57">
        <v>825472</v>
      </c>
      <c r="D71" s="57">
        <v>0</v>
      </c>
      <c r="E71" s="57">
        <v>825472</v>
      </c>
      <c r="F71" s="57">
        <v>317940</v>
      </c>
      <c r="G71" s="57">
        <v>0</v>
      </c>
      <c r="H71" s="57">
        <v>1660</v>
      </c>
    </row>
    <row r="72" spans="1:8" x14ac:dyDescent="0.25">
      <c r="A72" s="59" t="s">
        <v>68</v>
      </c>
      <c r="B72" s="57">
        <v>4431870.2</v>
      </c>
      <c r="C72" s="57">
        <v>2648981.2000000002</v>
      </c>
      <c r="D72" s="57">
        <v>2648981.2000000002</v>
      </c>
      <c r="E72" s="57">
        <v>0</v>
      </c>
      <c r="F72" s="57">
        <v>1678677</v>
      </c>
      <c r="G72" s="57">
        <v>83542</v>
      </c>
      <c r="H72" s="57">
        <v>20670</v>
      </c>
    </row>
    <row r="73" spans="1:8" x14ac:dyDescent="0.25">
      <c r="A73" s="59" t="s">
        <v>69</v>
      </c>
      <c r="B73" s="57">
        <v>3344481</v>
      </c>
      <c r="C73" s="57">
        <v>1802765</v>
      </c>
      <c r="D73" s="57">
        <v>1802765</v>
      </c>
      <c r="E73" s="57">
        <v>0</v>
      </c>
      <c r="F73" s="57">
        <v>1509594</v>
      </c>
      <c r="G73" s="57">
        <v>15472</v>
      </c>
      <c r="H73" s="57">
        <v>16650</v>
      </c>
    </row>
    <row r="74" spans="1:8" x14ac:dyDescent="0.25">
      <c r="A74" s="59" t="s">
        <v>70</v>
      </c>
      <c r="B74" s="57">
        <v>23239924</v>
      </c>
      <c r="C74" s="57">
        <v>7822625</v>
      </c>
      <c r="D74" s="57">
        <v>7822625</v>
      </c>
      <c r="E74" s="57">
        <v>0</v>
      </c>
      <c r="F74" s="57">
        <v>14722905</v>
      </c>
      <c r="G74" s="57">
        <v>694394</v>
      </c>
      <c r="H74" s="57">
        <v>0</v>
      </c>
    </row>
    <row r="75" spans="1:8" x14ac:dyDescent="0.25">
      <c r="A75" s="59" t="s">
        <v>71</v>
      </c>
      <c r="B75" s="57">
        <v>966993</v>
      </c>
      <c r="C75" s="57">
        <v>733520</v>
      </c>
      <c r="D75" s="57">
        <v>0</v>
      </c>
      <c r="E75" s="57">
        <v>733520</v>
      </c>
      <c r="F75" s="57">
        <v>233473</v>
      </c>
      <c r="G75" s="57">
        <v>0</v>
      </c>
      <c r="H75" s="57">
        <v>0</v>
      </c>
    </row>
    <row r="76" spans="1:8" x14ac:dyDescent="0.25">
      <c r="A76" s="59" t="s">
        <v>72</v>
      </c>
      <c r="B76" s="57">
        <v>623239</v>
      </c>
      <c r="C76" s="57">
        <v>524829</v>
      </c>
      <c r="D76" s="57">
        <v>0</v>
      </c>
      <c r="E76" s="57">
        <v>524829</v>
      </c>
      <c r="F76" s="57">
        <v>98410</v>
      </c>
      <c r="G76" s="57">
        <v>0</v>
      </c>
      <c r="H76" s="57">
        <v>0</v>
      </c>
    </row>
    <row r="77" spans="1:8" x14ac:dyDescent="0.25">
      <c r="A77" s="59" t="s">
        <v>73</v>
      </c>
      <c r="B77" s="57">
        <v>1244870</v>
      </c>
      <c r="C77" s="57">
        <v>774500</v>
      </c>
      <c r="D77" s="57">
        <v>0</v>
      </c>
      <c r="E77" s="57">
        <v>774500</v>
      </c>
      <c r="F77" s="57">
        <v>466970</v>
      </c>
      <c r="G77" s="57">
        <v>0</v>
      </c>
      <c r="H77" s="57">
        <v>3400</v>
      </c>
    </row>
    <row r="78" spans="1:8" x14ac:dyDescent="0.25">
      <c r="A78" s="59" t="s">
        <v>74</v>
      </c>
      <c r="B78" s="57">
        <v>707793</v>
      </c>
      <c r="C78" s="57">
        <v>416348</v>
      </c>
      <c r="D78" s="57">
        <v>0</v>
      </c>
      <c r="E78" s="57">
        <v>416348</v>
      </c>
      <c r="F78" s="57">
        <v>291445</v>
      </c>
      <c r="G78" s="57">
        <v>0</v>
      </c>
      <c r="H78" s="57">
        <v>0</v>
      </c>
    </row>
    <row r="79" spans="1:8" x14ac:dyDescent="0.25">
      <c r="A79" s="59" t="s">
        <v>75</v>
      </c>
      <c r="B79" s="57">
        <v>1173813</v>
      </c>
      <c r="C79" s="57">
        <v>642164</v>
      </c>
      <c r="D79" s="57">
        <v>0</v>
      </c>
      <c r="E79" s="57">
        <v>642164</v>
      </c>
      <c r="F79" s="57">
        <v>525839</v>
      </c>
      <c r="G79" s="57">
        <v>0</v>
      </c>
      <c r="H79" s="57">
        <v>5810</v>
      </c>
    </row>
    <row r="80" spans="1:8" x14ac:dyDescent="0.25">
      <c r="A80" s="59" t="s">
        <v>76</v>
      </c>
      <c r="B80" s="57">
        <v>922903</v>
      </c>
      <c r="C80" s="57">
        <v>516899</v>
      </c>
      <c r="D80" s="57">
        <v>0</v>
      </c>
      <c r="E80" s="57">
        <v>516899</v>
      </c>
      <c r="F80" s="57">
        <v>406004</v>
      </c>
      <c r="G80" s="57">
        <v>0</v>
      </c>
      <c r="H80" s="57">
        <v>0</v>
      </c>
    </row>
    <row r="81" spans="1:8" x14ac:dyDescent="0.25">
      <c r="A81" s="59" t="s">
        <v>77</v>
      </c>
      <c r="B81" s="57">
        <v>1865773</v>
      </c>
      <c r="C81" s="57">
        <v>1257020</v>
      </c>
      <c r="D81" s="57">
        <v>0</v>
      </c>
      <c r="E81" s="57">
        <v>1257020</v>
      </c>
      <c r="F81" s="57">
        <v>608753</v>
      </c>
      <c r="G81" s="57">
        <v>0</v>
      </c>
      <c r="H81" s="57">
        <v>0</v>
      </c>
    </row>
    <row r="82" spans="1:8" x14ac:dyDescent="0.25">
      <c r="A82" s="59" t="s">
        <v>78</v>
      </c>
      <c r="B82" s="57">
        <v>612799</v>
      </c>
      <c r="C82" s="57">
        <v>582884</v>
      </c>
      <c r="D82" s="57">
        <v>0</v>
      </c>
      <c r="E82" s="57">
        <v>582884</v>
      </c>
      <c r="F82" s="57">
        <v>29915</v>
      </c>
      <c r="G82" s="57">
        <v>0</v>
      </c>
      <c r="H82" s="57">
        <v>0</v>
      </c>
    </row>
    <row r="83" spans="1:8" x14ac:dyDescent="0.25">
      <c r="A83" s="59" t="s">
        <v>79</v>
      </c>
      <c r="B83" s="57">
        <v>168125</v>
      </c>
      <c r="C83" s="57">
        <v>168125</v>
      </c>
      <c r="D83" s="57">
        <v>168125</v>
      </c>
      <c r="E83" s="57">
        <v>0</v>
      </c>
      <c r="F83" s="57">
        <v>0</v>
      </c>
      <c r="G83" s="57">
        <v>0</v>
      </c>
      <c r="H83" s="57">
        <v>0</v>
      </c>
    </row>
    <row r="84" spans="1:8" x14ac:dyDescent="0.25">
      <c r="A84" s="59" t="s">
        <v>80</v>
      </c>
      <c r="B84" s="57">
        <v>2547432</v>
      </c>
      <c r="C84" s="57">
        <v>1419400</v>
      </c>
      <c r="D84" s="57">
        <v>0</v>
      </c>
      <c r="E84" s="57">
        <v>1419400</v>
      </c>
      <c r="F84" s="57">
        <v>1128032</v>
      </c>
      <c r="G84" s="57">
        <v>0</v>
      </c>
      <c r="H84" s="57">
        <v>0</v>
      </c>
    </row>
    <row r="85" spans="1:8" x14ac:dyDescent="0.25">
      <c r="A85" s="59" t="s">
        <v>81</v>
      </c>
      <c r="B85" s="57">
        <v>6647761</v>
      </c>
      <c r="C85" s="57">
        <v>4887341</v>
      </c>
      <c r="D85" s="57">
        <v>0</v>
      </c>
      <c r="E85" s="57">
        <v>4887341</v>
      </c>
      <c r="F85" s="57">
        <v>1733860</v>
      </c>
      <c r="G85" s="57">
        <v>0</v>
      </c>
      <c r="H85" s="57">
        <v>26560</v>
      </c>
    </row>
    <row r="86" spans="1:8" x14ac:dyDescent="0.25">
      <c r="A86" s="59" t="s">
        <v>82</v>
      </c>
      <c r="B86" s="57">
        <v>250394</v>
      </c>
      <c r="C86" s="57">
        <v>143907</v>
      </c>
      <c r="D86" s="57">
        <v>0</v>
      </c>
      <c r="E86" s="57">
        <v>143907</v>
      </c>
      <c r="F86" s="57">
        <v>106487</v>
      </c>
      <c r="G86" s="57">
        <v>0</v>
      </c>
      <c r="H86" s="57">
        <v>0</v>
      </c>
    </row>
    <row r="87" spans="1:8" x14ac:dyDescent="0.25">
      <c r="A87" s="59" t="s">
        <v>83</v>
      </c>
      <c r="B87" s="57">
        <v>3517470</v>
      </c>
      <c r="C87" s="57">
        <v>2616206</v>
      </c>
      <c r="D87" s="57">
        <v>0</v>
      </c>
      <c r="E87" s="57">
        <v>2616206</v>
      </c>
      <c r="F87" s="57">
        <v>889679</v>
      </c>
      <c r="G87" s="57">
        <v>0</v>
      </c>
      <c r="H87" s="57">
        <v>11585</v>
      </c>
    </row>
    <row r="88" spans="1:8" x14ac:dyDescent="0.25">
      <c r="A88" s="59" t="s">
        <v>84</v>
      </c>
      <c r="B88" s="57">
        <v>7553860</v>
      </c>
      <c r="C88" s="57">
        <v>2954568</v>
      </c>
      <c r="D88" s="57">
        <v>2954568</v>
      </c>
      <c r="E88" s="57">
        <v>0</v>
      </c>
      <c r="F88" s="57">
        <v>4463406</v>
      </c>
      <c r="G88" s="57">
        <v>116695</v>
      </c>
      <c r="H88" s="57">
        <v>19191</v>
      </c>
    </row>
    <row r="89" spans="1:8" x14ac:dyDescent="0.25">
      <c r="A89" s="59" t="s">
        <v>85</v>
      </c>
      <c r="B89" s="57">
        <v>2330412</v>
      </c>
      <c r="C89" s="57">
        <v>1559255</v>
      </c>
      <c r="D89" s="57">
        <v>0</v>
      </c>
      <c r="E89" s="57">
        <v>1559255</v>
      </c>
      <c r="F89" s="57">
        <v>771157</v>
      </c>
      <c r="G89" s="57">
        <v>0</v>
      </c>
      <c r="H89" s="57">
        <v>0</v>
      </c>
    </row>
    <row r="90" spans="1:8" x14ac:dyDescent="0.25">
      <c r="A90" s="59" t="s">
        <v>86</v>
      </c>
      <c r="B90" s="57">
        <v>7733622</v>
      </c>
      <c r="C90" s="57">
        <v>3995730</v>
      </c>
      <c r="D90" s="57">
        <v>3995730</v>
      </c>
      <c r="E90" s="57">
        <v>0</v>
      </c>
      <c r="F90" s="57">
        <v>3687452</v>
      </c>
      <c r="G90" s="57">
        <v>25955</v>
      </c>
      <c r="H90" s="57">
        <v>24485</v>
      </c>
    </row>
    <row r="91" spans="1:8" x14ac:dyDescent="0.25">
      <c r="A91" s="59" t="s">
        <v>87</v>
      </c>
      <c r="B91" s="57">
        <v>1074360</v>
      </c>
      <c r="C91" s="57">
        <v>683400</v>
      </c>
      <c r="D91" s="57">
        <v>0</v>
      </c>
      <c r="E91" s="57">
        <v>683400</v>
      </c>
      <c r="F91" s="57">
        <v>390960</v>
      </c>
      <c r="G91" s="57">
        <v>0</v>
      </c>
      <c r="H91" s="57">
        <v>0</v>
      </c>
    </row>
    <row r="92" spans="1:8" x14ac:dyDescent="0.25">
      <c r="A92" s="59" t="s">
        <v>88</v>
      </c>
      <c r="B92" s="57">
        <v>2162908</v>
      </c>
      <c r="C92" s="57">
        <v>1997396</v>
      </c>
      <c r="D92" s="57">
        <v>1997396</v>
      </c>
      <c r="E92" s="57">
        <v>0</v>
      </c>
      <c r="F92" s="57">
        <v>137403</v>
      </c>
      <c r="G92" s="57">
        <v>28109</v>
      </c>
      <c r="H92" s="57">
        <v>0</v>
      </c>
    </row>
  </sheetData>
  <mergeCells count="1">
    <mergeCell ref="A2:H2"/>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92"/>
  <sheetViews>
    <sheetView workbookViewId="0"/>
  </sheetViews>
  <sheetFormatPr defaultRowHeight="15" x14ac:dyDescent="0.25"/>
  <cols>
    <col min="1" max="1" width="39.140625" style="65" bestFit="1" customWidth="1"/>
    <col min="2" max="2" width="20.42578125" bestFit="1" customWidth="1"/>
    <col min="3" max="3" width="22" customWidth="1"/>
    <col min="4" max="6" width="6.7109375" customWidth="1"/>
    <col min="7" max="7" width="16.5703125" customWidth="1"/>
    <col min="8" max="8" width="23.5703125" bestFit="1" customWidth="1"/>
  </cols>
  <sheetData>
    <row r="1" spans="1:8" ht="23.25" x14ac:dyDescent="0.35">
      <c r="A1" s="191" t="s">
        <v>189</v>
      </c>
      <c r="B1" s="191"/>
      <c r="C1" s="191"/>
      <c r="D1" s="191"/>
      <c r="E1" s="191"/>
      <c r="F1" s="191"/>
      <c r="G1" s="191"/>
      <c r="H1" s="191"/>
    </row>
    <row r="2" spans="1:8" ht="18.75" x14ac:dyDescent="0.3">
      <c r="A2" s="216" t="s">
        <v>97</v>
      </c>
      <c r="B2" s="216"/>
      <c r="C2" s="216"/>
      <c r="D2" s="216"/>
      <c r="E2" s="216"/>
      <c r="F2" s="216"/>
      <c r="G2" s="216"/>
      <c r="H2" s="216"/>
    </row>
    <row r="3" spans="1:8" x14ac:dyDescent="0.25">
      <c r="A3" s="59" t="s">
        <v>100</v>
      </c>
      <c r="B3" s="57" t="s">
        <v>162</v>
      </c>
      <c r="C3" s="56" t="s">
        <v>98</v>
      </c>
      <c r="D3" s="56" t="s">
        <v>90</v>
      </c>
      <c r="E3" s="56" t="s">
        <v>91</v>
      </c>
      <c r="F3" s="56" t="s">
        <v>92</v>
      </c>
      <c r="G3" s="56" t="s">
        <v>99</v>
      </c>
      <c r="H3" s="55" t="s">
        <v>143</v>
      </c>
    </row>
    <row r="4" spans="1:8" x14ac:dyDescent="0.25">
      <c r="A4" s="59" t="s">
        <v>0</v>
      </c>
      <c r="B4" s="56">
        <v>171</v>
      </c>
      <c r="C4" s="56">
        <v>124</v>
      </c>
      <c r="D4" s="56">
        <v>0</v>
      </c>
      <c r="E4" s="56">
        <v>124</v>
      </c>
      <c r="F4" s="56">
        <v>40</v>
      </c>
      <c r="G4" s="56">
        <v>0</v>
      </c>
      <c r="H4" s="56">
        <v>7</v>
      </c>
    </row>
    <row r="5" spans="1:8" x14ac:dyDescent="0.25">
      <c r="A5" s="59" t="s">
        <v>1</v>
      </c>
      <c r="B5" s="56">
        <v>485</v>
      </c>
      <c r="C5" s="56">
        <v>376</v>
      </c>
      <c r="D5" s="56">
        <v>0</v>
      </c>
      <c r="E5" s="56">
        <v>376</v>
      </c>
      <c r="F5" s="56">
        <v>96</v>
      </c>
      <c r="G5" s="56">
        <v>0</v>
      </c>
      <c r="H5" s="56">
        <v>13</v>
      </c>
    </row>
    <row r="6" spans="1:8" x14ac:dyDescent="0.25">
      <c r="A6" s="59" t="s">
        <v>2</v>
      </c>
      <c r="B6" s="56">
        <v>220</v>
      </c>
      <c r="C6" s="56">
        <v>165</v>
      </c>
      <c r="D6" s="56">
        <v>165</v>
      </c>
      <c r="E6" s="56">
        <v>0</v>
      </c>
      <c r="F6" s="56">
        <v>52</v>
      </c>
      <c r="G6" s="56">
        <v>0</v>
      </c>
      <c r="H6" s="56">
        <v>3</v>
      </c>
    </row>
    <row r="7" spans="1:8" x14ac:dyDescent="0.25">
      <c r="A7" s="59" t="s">
        <v>3</v>
      </c>
      <c r="B7" s="56">
        <v>153</v>
      </c>
      <c r="C7" s="56">
        <v>143</v>
      </c>
      <c r="D7" s="56">
        <v>143</v>
      </c>
      <c r="E7" s="56">
        <v>0</v>
      </c>
      <c r="F7" s="56">
        <v>10</v>
      </c>
      <c r="G7" s="56">
        <v>0</v>
      </c>
      <c r="H7" s="56">
        <v>0</v>
      </c>
    </row>
    <row r="8" spans="1:8" x14ac:dyDescent="0.25">
      <c r="A8" s="59" t="s">
        <v>4</v>
      </c>
      <c r="B8" s="56">
        <v>205</v>
      </c>
      <c r="C8" s="56">
        <v>187</v>
      </c>
      <c r="D8" s="56">
        <v>187</v>
      </c>
      <c r="E8" s="56">
        <v>0</v>
      </c>
      <c r="F8" s="56">
        <v>18</v>
      </c>
      <c r="G8" s="56">
        <v>0</v>
      </c>
      <c r="H8" s="56">
        <v>0</v>
      </c>
    </row>
    <row r="9" spans="1:8" x14ac:dyDescent="0.25">
      <c r="A9" s="59" t="s">
        <v>5</v>
      </c>
      <c r="B9" s="56">
        <v>112</v>
      </c>
      <c r="C9" s="56">
        <v>110</v>
      </c>
      <c r="D9" s="56">
        <v>110</v>
      </c>
      <c r="E9" s="56">
        <v>0</v>
      </c>
      <c r="F9" s="56">
        <v>2</v>
      </c>
      <c r="G9" s="56">
        <v>0</v>
      </c>
      <c r="H9" s="56">
        <v>0</v>
      </c>
    </row>
    <row r="10" spans="1:8" x14ac:dyDescent="0.25">
      <c r="A10" s="59" t="s">
        <v>6</v>
      </c>
      <c r="B10" s="56">
        <v>56</v>
      </c>
      <c r="C10" s="56">
        <v>55</v>
      </c>
      <c r="D10" s="56">
        <v>55</v>
      </c>
      <c r="E10" s="56">
        <v>0</v>
      </c>
      <c r="F10" s="56">
        <v>1</v>
      </c>
      <c r="G10" s="56">
        <v>0</v>
      </c>
      <c r="H10" s="56">
        <v>0</v>
      </c>
    </row>
    <row r="11" spans="1:8" x14ac:dyDescent="0.25">
      <c r="A11" s="59" t="s">
        <v>7</v>
      </c>
      <c r="B11" s="56">
        <v>57</v>
      </c>
      <c r="C11" s="56">
        <v>48</v>
      </c>
      <c r="D11" s="56">
        <v>48</v>
      </c>
      <c r="E11" s="56">
        <v>0</v>
      </c>
      <c r="F11" s="56">
        <v>9</v>
      </c>
      <c r="G11" s="56">
        <v>0</v>
      </c>
      <c r="H11" s="56">
        <v>0</v>
      </c>
    </row>
    <row r="12" spans="1:8" x14ac:dyDescent="0.25">
      <c r="A12" s="59" t="s">
        <v>8</v>
      </c>
      <c r="B12" s="56">
        <v>3813</v>
      </c>
      <c r="C12" s="56">
        <v>2187</v>
      </c>
      <c r="D12" s="56">
        <v>2187</v>
      </c>
      <c r="E12" s="56">
        <v>0</v>
      </c>
      <c r="F12" s="56">
        <v>1565</v>
      </c>
      <c r="G12" s="56">
        <v>77</v>
      </c>
      <c r="H12" s="56">
        <v>9</v>
      </c>
    </row>
    <row r="13" spans="1:8" x14ac:dyDescent="0.25">
      <c r="A13" s="59" t="s">
        <v>9</v>
      </c>
      <c r="B13" s="56">
        <v>484</v>
      </c>
      <c r="C13" s="56">
        <v>399</v>
      </c>
      <c r="D13" s="56">
        <v>0</v>
      </c>
      <c r="E13" s="56">
        <v>399</v>
      </c>
      <c r="F13" s="56">
        <v>68</v>
      </c>
      <c r="G13" s="56">
        <v>0</v>
      </c>
      <c r="H13" s="56">
        <v>17</v>
      </c>
    </row>
    <row r="14" spans="1:8" x14ac:dyDescent="0.25">
      <c r="A14" s="59" t="s">
        <v>10</v>
      </c>
      <c r="B14" s="56">
        <v>559</v>
      </c>
      <c r="C14" s="56">
        <v>449</v>
      </c>
      <c r="D14" s="56">
        <v>0</v>
      </c>
      <c r="E14" s="56">
        <v>449</v>
      </c>
      <c r="F14" s="56">
        <v>110</v>
      </c>
      <c r="G14" s="56">
        <v>0</v>
      </c>
      <c r="H14" s="56">
        <v>0</v>
      </c>
    </row>
    <row r="15" spans="1:8" x14ac:dyDescent="0.25">
      <c r="A15" s="59" t="s">
        <v>11</v>
      </c>
      <c r="B15" s="56">
        <v>165</v>
      </c>
      <c r="C15" s="56">
        <v>138</v>
      </c>
      <c r="D15" s="56">
        <v>0</v>
      </c>
      <c r="E15" s="56">
        <v>138</v>
      </c>
      <c r="F15" s="56">
        <v>25</v>
      </c>
      <c r="G15" s="56">
        <v>0</v>
      </c>
      <c r="H15" s="56">
        <v>2</v>
      </c>
    </row>
    <row r="16" spans="1:8" x14ac:dyDescent="0.25">
      <c r="A16" s="59" t="s">
        <v>12</v>
      </c>
      <c r="B16" s="56">
        <v>45</v>
      </c>
      <c r="C16" s="56">
        <v>43</v>
      </c>
      <c r="D16" s="56">
        <v>43</v>
      </c>
      <c r="E16" s="56">
        <v>0</v>
      </c>
      <c r="F16" s="56">
        <v>2</v>
      </c>
      <c r="G16" s="56">
        <v>0</v>
      </c>
      <c r="H16" s="56">
        <v>0</v>
      </c>
    </row>
    <row r="17" spans="1:8" x14ac:dyDescent="0.25">
      <c r="A17" s="59" t="s">
        <v>13</v>
      </c>
      <c r="B17" s="56">
        <v>12</v>
      </c>
      <c r="C17" s="56">
        <v>12</v>
      </c>
      <c r="D17" s="56">
        <v>12</v>
      </c>
      <c r="E17" s="56">
        <v>0</v>
      </c>
      <c r="F17" s="56">
        <v>0</v>
      </c>
      <c r="G17" s="56">
        <v>0</v>
      </c>
      <c r="H17" s="56">
        <v>0</v>
      </c>
    </row>
    <row r="18" spans="1:8" x14ac:dyDescent="0.25">
      <c r="A18" s="59" t="s">
        <v>14</v>
      </c>
      <c r="B18" s="56">
        <v>100</v>
      </c>
      <c r="C18" s="56">
        <v>96</v>
      </c>
      <c r="D18" s="56">
        <v>0</v>
      </c>
      <c r="E18" s="56">
        <v>96</v>
      </c>
      <c r="F18" s="56">
        <v>4</v>
      </c>
      <c r="G18" s="56">
        <v>0</v>
      </c>
      <c r="H18" s="56">
        <v>0</v>
      </c>
    </row>
    <row r="19" spans="1:8" x14ac:dyDescent="0.25">
      <c r="A19" s="59" t="s">
        <v>15</v>
      </c>
      <c r="B19" s="56">
        <v>167</v>
      </c>
      <c r="C19" s="56">
        <v>125</v>
      </c>
      <c r="D19" s="56">
        <v>0</v>
      </c>
      <c r="E19" s="56">
        <v>125</v>
      </c>
      <c r="F19" s="56">
        <v>42</v>
      </c>
      <c r="G19" s="56">
        <v>0</v>
      </c>
      <c r="H19" s="56">
        <v>0</v>
      </c>
    </row>
    <row r="20" spans="1:8" x14ac:dyDescent="0.25">
      <c r="A20" s="59" t="s">
        <v>16</v>
      </c>
      <c r="B20" s="56">
        <v>22</v>
      </c>
      <c r="C20" s="56">
        <v>14</v>
      </c>
      <c r="D20" s="56">
        <v>0</v>
      </c>
      <c r="E20" s="56">
        <v>14</v>
      </c>
      <c r="F20" s="56">
        <v>8</v>
      </c>
      <c r="G20" s="56">
        <v>0</v>
      </c>
      <c r="H20" s="56">
        <v>0</v>
      </c>
    </row>
    <row r="21" spans="1:8" x14ac:dyDescent="0.25">
      <c r="A21" s="59" t="s">
        <v>17</v>
      </c>
      <c r="B21" s="56">
        <v>39</v>
      </c>
      <c r="C21" s="56">
        <v>36</v>
      </c>
      <c r="D21" s="56">
        <v>36</v>
      </c>
      <c r="E21" s="56">
        <v>0</v>
      </c>
      <c r="F21" s="56">
        <v>3</v>
      </c>
      <c r="G21" s="56">
        <v>0</v>
      </c>
      <c r="H21" s="56">
        <v>0</v>
      </c>
    </row>
    <row r="22" spans="1:8" x14ac:dyDescent="0.25">
      <c r="A22" s="59" t="s">
        <v>18</v>
      </c>
      <c r="B22" s="56">
        <v>409</v>
      </c>
      <c r="C22" s="56">
        <v>271</v>
      </c>
      <c r="D22" s="56">
        <v>0</v>
      </c>
      <c r="E22" s="56">
        <v>271</v>
      </c>
      <c r="F22" s="56">
        <v>137</v>
      </c>
      <c r="G22" s="56">
        <v>0</v>
      </c>
      <c r="H22" s="56">
        <v>1</v>
      </c>
    </row>
    <row r="23" spans="1:8" x14ac:dyDescent="0.25">
      <c r="A23" s="59" t="s">
        <v>19</v>
      </c>
      <c r="B23" s="56">
        <v>162</v>
      </c>
      <c r="C23" s="56">
        <v>116</v>
      </c>
      <c r="D23" s="56">
        <v>0</v>
      </c>
      <c r="E23" s="56">
        <v>116</v>
      </c>
      <c r="F23" s="56">
        <v>46</v>
      </c>
      <c r="G23" s="56">
        <v>0</v>
      </c>
      <c r="H23" s="56">
        <v>0</v>
      </c>
    </row>
    <row r="24" spans="1:8" x14ac:dyDescent="0.25">
      <c r="A24" s="59" t="s">
        <v>20</v>
      </c>
      <c r="B24" s="56">
        <v>403</v>
      </c>
      <c r="C24" s="56">
        <v>293</v>
      </c>
      <c r="D24" s="56">
        <v>0</v>
      </c>
      <c r="E24" s="56">
        <v>293</v>
      </c>
      <c r="F24" s="56">
        <v>109</v>
      </c>
      <c r="G24" s="56">
        <v>0</v>
      </c>
      <c r="H24" s="56">
        <v>1</v>
      </c>
    </row>
    <row r="25" spans="1:8" x14ac:dyDescent="0.25">
      <c r="A25" s="59" t="s">
        <v>21</v>
      </c>
      <c r="B25" s="56">
        <v>300</v>
      </c>
      <c r="C25" s="56">
        <v>207</v>
      </c>
      <c r="D25" s="56">
        <v>0</v>
      </c>
      <c r="E25" s="56">
        <v>207</v>
      </c>
      <c r="F25" s="56">
        <v>93</v>
      </c>
      <c r="G25" s="56">
        <v>0</v>
      </c>
      <c r="H25" s="56">
        <v>0</v>
      </c>
    </row>
    <row r="26" spans="1:8" x14ac:dyDescent="0.25">
      <c r="A26" s="59" t="s">
        <v>22</v>
      </c>
      <c r="B26" s="56">
        <v>118</v>
      </c>
      <c r="C26" s="56">
        <v>109</v>
      </c>
      <c r="D26" s="56">
        <v>109</v>
      </c>
      <c r="E26" s="56">
        <v>0</v>
      </c>
      <c r="F26" s="56">
        <v>9</v>
      </c>
      <c r="G26" s="56">
        <v>0</v>
      </c>
      <c r="H26" s="56">
        <v>0</v>
      </c>
    </row>
    <row r="27" spans="1:8" x14ac:dyDescent="0.25">
      <c r="A27" s="59" t="s">
        <v>23</v>
      </c>
      <c r="B27" s="56">
        <v>92</v>
      </c>
      <c r="C27" s="56">
        <v>84</v>
      </c>
      <c r="D27" s="56">
        <v>84</v>
      </c>
      <c r="E27" s="56">
        <v>0</v>
      </c>
      <c r="F27" s="56">
        <v>8</v>
      </c>
      <c r="G27" s="56">
        <v>0</v>
      </c>
      <c r="H27" s="56">
        <v>0</v>
      </c>
    </row>
    <row r="28" spans="1:8" x14ac:dyDescent="0.25">
      <c r="A28" s="59" t="s">
        <v>24</v>
      </c>
      <c r="B28" s="56">
        <v>23</v>
      </c>
      <c r="C28" s="56">
        <v>22</v>
      </c>
      <c r="D28" s="56">
        <v>22</v>
      </c>
      <c r="E28" s="56">
        <v>0</v>
      </c>
      <c r="F28" s="56">
        <v>1</v>
      </c>
      <c r="G28" s="56">
        <v>0</v>
      </c>
      <c r="H28" s="56">
        <v>0</v>
      </c>
    </row>
    <row r="29" spans="1:8" x14ac:dyDescent="0.25">
      <c r="A29" s="59" t="s">
        <v>25</v>
      </c>
      <c r="B29" s="56">
        <v>90</v>
      </c>
      <c r="C29" s="56">
        <v>80</v>
      </c>
      <c r="D29" s="56">
        <v>80</v>
      </c>
      <c r="E29" s="56">
        <v>0</v>
      </c>
      <c r="F29" s="56">
        <v>9</v>
      </c>
      <c r="G29" s="56">
        <v>0</v>
      </c>
      <c r="H29" s="56">
        <v>1</v>
      </c>
    </row>
    <row r="30" spans="1:8" x14ac:dyDescent="0.25">
      <c r="A30" s="59" t="s">
        <v>26</v>
      </c>
      <c r="B30" s="56">
        <v>76</v>
      </c>
      <c r="C30" s="56">
        <v>69</v>
      </c>
      <c r="D30" s="56">
        <v>69</v>
      </c>
      <c r="E30" s="56">
        <v>0</v>
      </c>
      <c r="F30" s="56">
        <v>6</v>
      </c>
      <c r="G30" s="56">
        <v>0</v>
      </c>
      <c r="H30" s="56">
        <v>1</v>
      </c>
    </row>
    <row r="31" spans="1:8" x14ac:dyDescent="0.25">
      <c r="A31" s="59" t="s">
        <v>27</v>
      </c>
      <c r="B31" s="56">
        <v>411</v>
      </c>
      <c r="C31" s="56">
        <v>374</v>
      </c>
      <c r="D31" s="56">
        <v>374</v>
      </c>
      <c r="E31" s="56">
        <v>0</v>
      </c>
      <c r="F31" s="56">
        <v>36</v>
      </c>
      <c r="G31" s="56">
        <v>0</v>
      </c>
      <c r="H31" s="56">
        <v>1</v>
      </c>
    </row>
    <row r="32" spans="1:8" x14ac:dyDescent="0.25">
      <c r="A32" s="59" t="s">
        <v>28</v>
      </c>
      <c r="B32" s="56">
        <v>175</v>
      </c>
      <c r="C32" s="56">
        <v>160</v>
      </c>
      <c r="D32" s="56">
        <v>160</v>
      </c>
      <c r="E32" s="56">
        <v>0</v>
      </c>
      <c r="F32" s="56">
        <v>15</v>
      </c>
      <c r="G32" s="56">
        <v>0</v>
      </c>
      <c r="H32" s="56">
        <v>0</v>
      </c>
    </row>
    <row r="33" spans="1:8" x14ac:dyDescent="0.25">
      <c r="A33" s="59" t="s">
        <v>29</v>
      </c>
      <c r="B33" s="56">
        <v>61</v>
      </c>
      <c r="C33" s="56">
        <v>53</v>
      </c>
      <c r="D33" s="56">
        <v>53</v>
      </c>
      <c r="E33" s="56">
        <v>0</v>
      </c>
      <c r="F33" s="56">
        <v>8</v>
      </c>
      <c r="G33" s="56">
        <v>0</v>
      </c>
      <c r="H33" s="56">
        <v>0</v>
      </c>
    </row>
    <row r="34" spans="1:8" x14ac:dyDescent="0.25">
      <c r="A34" s="59" t="s">
        <v>30</v>
      </c>
      <c r="B34" s="56">
        <v>115</v>
      </c>
      <c r="C34" s="56">
        <v>101</v>
      </c>
      <c r="D34" s="56">
        <v>101</v>
      </c>
      <c r="E34" s="56">
        <v>0</v>
      </c>
      <c r="F34" s="56">
        <v>14</v>
      </c>
      <c r="G34" s="56">
        <v>0</v>
      </c>
      <c r="H34" s="56">
        <v>0</v>
      </c>
    </row>
    <row r="35" spans="1:8" x14ac:dyDescent="0.25">
      <c r="A35" s="59" t="s">
        <v>31</v>
      </c>
      <c r="B35" s="56">
        <v>167</v>
      </c>
      <c r="C35" s="56">
        <v>153</v>
      </c>
      <c r="D35" s="56">
        <v>153</v>
      </c>
      <c r="E35" s="56">
        <v>0</v>
      </c>
      <c r="F35" s="56">
        <v>14</v>
      </c>
      <c r="G35" s="56">
        <v>0</v>
      </c>
      <c r="H35" s="56">
        <v>0</v>
      </c>
    </row>
    <row r="36" spans="1:8" x14ac:dyDescent="0.25">
      <c r="A36" s="59" t="s">
        <v>32</v>
      </c>
      <c r="B36" s="56">
        <v>89</v>
      </c>
      <c r="C36" s="56">
        <v>73</v>
      </c>
      <c r="D36" s="56">
        <v>0</v>
      </c>
      <c r="E36" s="56">
        <v>73</v>
      </c>
      <c r="F36" s="56">
        <v>16</v>
      </c>
      <c r="G36" s="56">
        <v>0</v>
      </c>
      <c r="H36" s="56">
        <v>0</v>
      </c>
    </row>
    <row r="37" spans="1:8" x14ac:dyDescent="0.25">
      <c r="A37" s="59" t="s">
        <v>33</v>
      </c>
      <c r="B37" s="56">
        <v>277</v>
      </c>
      <c r="C37" s="56">
        <v>218</v>
      </c>
      <c r="D37" s="56">
        <v>0</v>
      </c>
      <c r="E37" s="56">
        <v>218</v>
      </c>
      <c r="F37" s="56">
        <v>59</v>
      </c>
      <c r="G37" s="56">
        <v>0</v>
      </c>
      <c r="H37" s="56">
        <v>0</v>
      </c>
    </row>
    <row r="38" spans="1:8" x14ac:dyDescent="0.25">
      <c r="A38" s="59" t="s">
        <v>34</v>
      </c>
      <c r="B38" s="56">
        <v>1761</v>
      </c>
      <c r="C38" s="56">
        <v>1586</v>
      </c>
      <c r="D38" s="56">
        <v>0</v>
      </c>
      <c r="E38" s="56">
        <v>1586</v>
      </c>
      <c r="F38" s="56">
        <v>140</v>
      </c>
      <c r="G38" s="56">
        <v>0</v>
      </c>
      <c r="H38" s="56">
        <v>35</v>
      </c>
    </row>
    <row r="39" spans="1:8" x14ac:dyDescent="0.25">
      <c r="A39" s="59" t="s">
        <v>35</v>
      </c>
      <c r="B39" s="56">
        <v>3309</v>
      </c>
      <c r="C39" s="56">
        <v>1522</v>
      </c>
      <c r="D39" s="56">
        <v>1522</v>
      </c>
      <c r="E39" s="56">
        <v>0</v>
      </c>
      <c r="F39" s="56">
        <v>1736</v>
      </c>
      <c r="G39" s="56">
        <v>61</v>
      </c>
      <c r="H39" s="56">
        <v>9</v>
      </c>
    </row>
    <row r="40" spans="1:8" x14ac:dyDescent="0.25">
      <c r="A40" s="59" t="s">
        <v>36</v>
      </c>
      <c r="B40" s="56">
        <v>4615</v>
      </c>
      <c r="C40" s="56">
        <v>2334</v>
      </c>
      <c r="D40" s="56">
        <v>2334</v>
      </c>
      <c r="E40" s="56">
        <v>0</v>
      </c>
      <c r="F40" s="56">
        <v>2208</v>
      </c>
      <c r="G40" s="56">
        <v>87</v>
      </c>
      <c r="H40" s="56">
        <v>10</v>
      </c>
    </row>
    <row r="41" spans="1:8" x14ac:dyDescent="0.25">
      <c r="A41" s="59" t="s">
        <v>37</v>
      </c>
      <c r="B41" s="56">
        <v>915</v>
      </c>
      <c r="C41" s="56">
        <v>581</v>
      </c>
      <c r="D41" s="56">
        <v>581</v>
      </c>
      <c r="E41" s="56">
        <v>0</v>
      </c>
      <c r="F41" s="56">
        <v>303</v>
      </c>
      <c r="G41" s="56">
        <v>8</v>
      </c>
      <c r="H41" s="56">
        <v>26</v>
      </c>
    </row>
    <row r="42" spans="1:8" x14ac:dyDescent="0.25">
      <c r="A42" s="59" t="s">
        <v>38</v>
      </c>
      <c r="B42" s="56">
        <v>1651</v>
      </c>
      <c r="C42" s="56">
        <v>1114</v>
      </c>
      <c r="D42" s="56">
        <v>1114</v>
      </c>
      <c r="E42" s="56">
        <v>0</v>
      </c>
      <c r="F42" s="56">
        <v>471</v>
      </c>
      <c r="G42" s="56">
        <v>8</v>
      </c>
      <c r="H42" s="56">
        <v>61</v>
      </c>
    </row>
    <row r="43" spans="1:8" x14ac:dyDescent="0.25">
      <c r="A43" s="59" t="s">
        <v>39</v>
      </c>
      <c r="B43" s="56">
        <v>833</v>
      </c>
      <c r="C43" s="56">
        <v>510</v>
      </c>
      <c r="D43" s="56">
        <v>510</v>
      </c>
      <c r="E43" s="56">
        <v>0</v>
      </c>
      <c r="F43" s="56">
        <v>296</v>
      </c>
      <c r="G43" s="56">
        <v>4</v>
      </c>
      <c r="H43" s="56">
        <v>25</v>
      </c>
    </row>
    <row r="44" spans="1:8" x14ac:dyDescent="0.25">
      <c r="A44" s="59" t="s">
        <v>40</v>
      </c>
      <c r="B44" s="56">
        <v>1198</v>
      </c>
      <c r="C44" s="56">
        <v>874</v>
      </c>
      <c r="D44" s="56">
        <v>874</v>
      </c>
      <c r="E44" s="56">
        <v>0</v>
      </c>
      <c r="F44" s="56">
        <v>275</v>
      </c>
      <c r="G44" s="56">
        <v>10</v>
      </c>
      <c r="H44" s="56">
        <v>44</v>
      </c>
    </row>
    <row r="45" spans="1:8" x14ac:dyDescent="0.25">
      <c r="A45" s="59" t="s">
        <v>41</v>
      </c>
      <c r="B45" s="56">
        <v>974</v>
      </c>
      <c r="C45" s="56">
        <v>580</v>
      </c>
      <c r="D45" s="56">
        <v>580</v>
      </c>
      <c r="E45" s="56">
        <v>0</v>
      </c>
      <c r="F45" s="56">
        <v>371</v>
      </c>
      <c r="G45" s="56">
        <v>4</v>
      </c>
      <c r="H45" s="56">
        <v>22</v>
      </c>
    </row>
    <row r="46" spans="1:8" x14ac:dyDescent="0.25">
      <c r="A46" s="59" t="s">
        <v>42</v>
      </c>
      <c r="B46" s="56">
        <v>1740</v>
      </c>
      <c r="C46" s="56">
        <v>1567</v>
      </c>
      <c r="D46" s="56">
        <v>0</v>
      </c>
      <c r="E46" s="56">
        <v>1567</v>
      </c>
      <c r="F46" s="56">
        <v>172</v>
      </c>
      <c r="G46" s="56">
        <v>0</v>
      </c>
      <c r="H46" s="56">
        <v>1</v>
      </c>
    </row>
    <row r="47" spans="1:8" x14ac:dyDescent="0.25">
      <c r="A47" s="59" t="s">
        <v>43</v>
      </c>
      <c r="B47" s="56">
        <v>164</v>
      </c>
      <c r="C47" s="56">
        <v>115</v>
      </c>
      <c r="D47" s="56">
        <v>115</v>
      </c>
      <c r="E47" s="56">
        <v>0</v>
      </c>
      <c r="F47" s="56">
        <v>51</v>
      </c>
      <c r="G47" s="56">
        <v>0</v>
      </c>
      <c r="H47" s="56">
        <v>0</v>
      </c>
    </row>
    <row r="48" spans="1:8" x14ac:dyDescent="0.25">
      <c r="A48" s="59" t="s">
        <v>44</v>
      </c>
      <c r="B48" s="56">
        <v>225</v>
      </c>
      <c r="C48" s="56">
        <v>166</v>
      </c>
      <c r="D48" s="56">
        <v>166</v>
      </c>
      <c r="E48" s="56">
        <v>0</v>
      </c>
      <c r="F48" s="56">
        <v>59</v>
      </c>
      <c r="G48" s="56">
        <v>0</v>
      </c>
      <c r="H48" s="56">
        <v>0</v>
      </c>
    </row>
    <row r="49" spans="1:8" x14ac:dyDescent="0.25">
      <c r="A49" s="59" t="s">
        <v>45</v>
      </c>
      <c r="B49" s="56">
        <v>33</v>
      </c>
      <c r="C49" s="56">
        <v>26</v>
      </c>
      <c r="D49" s="56">
        <v>26</v>
      </c>
      <c r="E49" s="56">
        <v>0</v>
      </c>
      <c r="F49" s="56">
        <v>6</v>
      </c>
      <c r="G49" s="56">
        <v>0</v>
      </c>
      <c r="H49" s="56">
        <v>1</v>
      </c>
    </row>
    <row r="50" spans="1:8" x14ac:dyDescent="0.25">
      <c r="A50" s="59" t="s">
        <v>46</v>
      </c>
      <c r="B50" s="56">
        <v>143</v>
      </c>
      <c r="C50" s="56">
        <v>136</v>
      </c>
      <c r="D50" s="56">
        <v>136</v>
      </c>
      <c r="E50" s="56">
        <v>0</v>
      </c>
      <c r="F50" s="56">
        <v>7</v>
      </c>
      <c r="G50" s="56">
        <v>0</v>
      </c>
      <c r="H50" s="56">
        <v>0</v>
      </c>
    </row>
    <row r="51" spans="1:8" x14ac:dyDescent="0.25">
      <c r="A51" s="59" t="s">
        <v>47</v>
      </c>
      <c r="B51" s="56">
        <v>11</v>
      </c>
      <c r="C51" s="56">
        <v>9</v>
      </c>
      <c r="D51" s="56">
        <v>9</v>
      </c>
      <c r="E51" s="56">
        <v>0</v>
      </c>
      <c r="F51" s="56">
        <v>2</v>
      </c>
      <c r="G51" s="56">
        <v>0</v>
      </c>
      <c r="H51" s="56">
        <v>0</v>
      </c>
    </row>
    <row r="52" spans="1:8" x14ac:dyDescent="0.25">
      <c r="A52" s="59" t="s">
        <v>48</v>
      </c>
      <c r="B52" s="56">
        <v>0</v>
      </c>
      <c r="C52" s="56">
        <v>0</v>
      </c>
      <c r="D52" s="56">
        <v>0</v>
      </c>
      <c r="E52" s="56">
        <v>0</v>
      </c>
      <c r="F52" s="56">
        <v>0</v>
      </c>
      <c r="G52" s="56">
        <v>0</v>
      </c>
      <c r="H52" s="56">
        <v>0</v>
      </c>
    </row>
    <row r="53" spans="1:8" x14ac:dyDescent="0.25">
      <c r="A53" s="59" t="s">
        <v>49</v>
      </c>
      <c r="B53" s="56">
        <v>0</v>
      </c>
      <c r="C53" s="56">
        <v>0</v>
      </c>
      <c r="D53" s="56">
        <v>0</v>
      </c>
      <c r="E53" s="56">
        <v>0</v>
      </c>
      <c r="F53" s="56">
        <v>0</v>
      </c>
      <c r="G53" s="56">
        <v>0</v>
      </c>
      <c r="H53" s="56">
        <v>0</v>
      </c>
    </row>
    <row r="54" spans="1:8" x14ac:dyDescent="0.25">
      <c r="A54" s="59" t="s">
        <v>50</v>
      </c>
      <c r="B54" s="56">
        <v>496</v>
      </c>
      <c r="C54" s="56">
        <v>299</v>
      </c>
      <c r="D54" s="56">
        <v>299</v>
      </c>
      <c r="E54" s="56">
        <v>0</v>
      </c>
      <c r="F54" s="56">
        <v>181</v>
      </c>
      <c r="G54" s="56">
        <v>2</v>
      </c>
      <c r="H54" s="56">
        <v>14</v>
      </c>
    </row>
    <row r="55" spans="1:8" x14ac:dyDescent="0.25">
      <c r="A55" s="59" t="s">
        <v>51</v>
      </c>
      <c r="B55" s="56">
        <v>2266</v>
      </c>
      <c r="C55" s="56">
        <v>1308</v>
      </c>
      <c r="D55" s="56">
        <v>1308</v>
      </c>
      <c r="E55" s="56">
        <v>0</v>
      </c>
      <c r="F55" s="56">
        <v>846</v>
      </c>
      <c r="G55" s="56">
        <v>70</v>
      </c>
      <c r="H55" s="56">
        <v>64</v>
      </c>
    </row>
    <row r="56" spans="1:8" x14ac:dyDescent="0.25">
      <c r="A56" s="59" t="s">
        <v>52</v>
      </c>
      <c r="B56" s="56">
        <v>5910</v>
      </c>
      <c r="C56" s="56">
        <v>3929</v>
      </c>
      <c r="D56" s="56">
        <v>3929</v>
      </c>
      <c r="E56" s="56">
        <v>0</v>
      </c>
      <c r="F56" s="56">
        <v>1850</v>
      </c>
      <c r="G56" s="56">
        <v>95</v>
      </c>
      <c r="H56" s="56">
        <v>71</v>
      </c>
    </row>
    <row r="57" spans="1:8" x14ac:dyDescent="0.25">
      <c r="A57" s="59" t="s">
        <v>53</v>
      </c>
      <c r="B57" s="56">
        <v>15378</v>
      </c>
      <c r="C57" s="56">
        <v>10271</v>
      </c>
      <c r="D57" s="56">
        <v>10271</v>
      </c>
      <c r="E57" s="56">
        <v>0</v>
      </c>
      <c r="F57" s="56">
        <v>2978</v>
      </c>
      <c r="G57" s="56">
        <v>36</v>
      </c>
      <c r="H57" s="56">
        <v>2097</v>
      </c>
    </row>
    <row r="58" spans="1:8" x14ac:dyDescent="0.25">
      <c r="A58" s="59" t="s">
        <v>54</v>
      </c>
      <c r="B58" s="56">
        <v>0</v>
      </c>
      <c r="C58" s="56">
        <v>0</v>
      </c>
      <c r="D58" s="56">
        <v>0</v>
      </c>
      <c r="E58" s="56">
        <v>0</v>
      </c>
      <c r="F58" s="56">
        <v>0</v>
      </c>
      <c r="G58" s="56">
        <v>0</v>
      </c>
      <c r="H58" s="56">
        <v>0</v>
      </c>
    </row>
    <row r="59" spans="1:8" x14ac:dyDescent="0.25">
      <c r="A59" s="59" t="s">
        <v>55</v>
      </c>
      <c r="B59" s="56">
        <v>3</v>
      </c>
      <c r="C59" s="56">
        <v>2</v>
      </c>
      <c r="D59" s="56">
        <v>2</v>
      </c>
      <c r="E59" s="56">
        <v>0</v>
      </c>
      <c r="F59" s="56">
        <v>1</v>
      </c>
      <c r="G59" s="56">
        <v>0</v>
      </c>
      <c r="H59" s="56">
        <v>0</v>
      </c>
    </row>
    <row r="60" spans="1:8" x14ac:dyDescent="0.25">
      <c r="A60" s="59" t="s">
        <v>56</v>
      </c>
      <c r="B60" s="56">
        <v>42</v>
      </c>
      <c r="C60" s="56">
        <v>21</v>
      </c>
      <c r="D60" s="56">
        <v>21</v>
      </c>
      <c r="E60" s="56">
        <v>0</v>
      </c>
      <c r="F60" s="56">
        <v>21</v>
      </c>
      <c r="G60" s="56">
        <v>0</v>
      </c>
      <c r="H60" s="56">
        <v>0</v>
      </c>
    </row>
    <row r="61" spans="1:8" x14ac:dyDescent="0.25">
      <c r="A61" s="59" t="s">
        <v>57</v>
      </c>
      <c r="B61" s="56">
        <v>485</v>
      </c>
      <c r="C61" s="56">
        <v>346</v>
      </c>
      <c r="D61" s="56">
        <v>0</v>
      </c>
      <c r="E61" s="56">
        <v>346</v>
      </c>
      <c r="F61" s="56">
        <v>139</v>
      </c>
      <c r="G61" s="56">
        <v>0</v>
      </c>
      <c r="H61" s="56">
        <v>0</v>
      </c>
    </row>
    <row r="62" spans="1:8" x14ac:dyDescent="0.25">
      <c r="A62" s="59" t="s">
        <v>58</v>
      </c>
      <c r="B62" s="56">
        <v>511</v>
      </c>
      <c r="C62" s="56">
        <v>347</v>
      </c>
      <c r="D62" s="56">
        <v>0</v>
      </c>
      <c r="E62" s="56">
        <v>347</v>
      </c>
      <c r="F62" s="56">
        <v>158</v>
      </c>
      <c r="G62" s="56">
        <v>0</v>
      </c>
      <c r="H62" s="56">
        <v>6</v>
      </c>
    </row>
    <row r="63" spans="1:8" x14ac:dyDescent="0.25">
      <c r="A63" s="59" t="s">
        <v>59</v>
      </c>
      <c r="B63" s="56">
        <v>189</v>
      </c>
      <c r="C63" s="56">
        <v>162</v>
      </c>
      <c r="D63" s="56">
        <v>0</v>
      </c>
      <c r="E63" s="56">
        <v>162</v>
      </c>
      <c r="F63" s="56">
        <v>7</v>
      </c>
      <c r="G63" s="56">
        <v>0</v>
      </c>
      <c r="H63" s="56">
        <v>20</v>
      </c>
    </row>
    <row r="64" spans="1:8" x14ac:dyDescent="0.25">
      <c r="A64" s="59" t="s">
        <v>60</v>
      </c>
      <c r="B64" s="56">
        <v>183</v>
      </c>
      <c r="C64" s="56">
        <v>171</v>
      </c>
      <c r="D64" s="56">
        <v>171</v>
      </c>
      <c r="E64" s="56">
        <v>0</v>
      </c>
      <c r="F64" s="56">
        <v>8</v>
      </c>
      <c r="G64" s="56">
        <v>0</v>
      </c>
      <c r="H64" s="56">
        <v>4</v>
      </c>
    </row>
    <row r="65" spans="1:8" x14ac:dyDescent="0.25">
      <c r="A65" s="59" t="s">
        <v>61</v>
      </c>
      <c r="B65" s="56">
        <v>207</v>
      </c>
      <c r="C65" s="56">
        <v>192</v>
      </c>
      <c r="D65" s="56">
        <v>192</v>
      </c>
      <c r="E65" s="56">
        <v>0</v>
      </c>
      <c r="F65" s="56">
        <v>15</v>
      </c>
      <c r="G65" s="56">
        <v>0</v>
      </c>
      <c r="H65" s="56">
        <v>0</v>
      </c>
    </row>
    <row r="66" spans="1:8" x14ac:dyDescent="0.25">
      <c r="A66" s="59" t="s">
        <v>62</v>
      </c>
      <c r="B66" s="56">
        <v>306</v>
      </c>
      <c r="C66" s="56">
        <v>280</v>
      </c>
      <c r="D66" s="56">
        <v>280</v>
      </c>
      <c r="E66" s="56">
        <v>0</v>
      </c>
      <c r="F66" s="56">
        <v>21</v>
      </c>
      <c r="G66" s="56">
        <v>0</v>
      </c>
      <c r="H66" s="56">
        <v>5</v>
      </c>
    </row>
    <row r="67" spans="1:8" x14ac:dyDescent="0.25">
      <c r="A67" s="59" t="s">
        <v>63</v>
      </c>
      <c r="B67" s="56">
        <v>14</v>
      </c>
      <c r="C67" s="56">
        <v>11</v>
      </c>
      <c r="D67" s="56">
        <v>11</v>
      </c>
      <c r="E67" s="56">
        <v>0</v>
      </c>
      <c r="F67" s="56">
        <v>0</v>
      </c>
      <c r="G67" s="56">
        <v>0</v>
      </c>
      <c r="H67" s="56">
        <v>3</v>
      </c>
    </row>
    <row r="68" spans="1:8" x14ac:dyDescent="0.25">
      <c r="A68" s="59" t="s">
        <v>64</v>
      </c>
      <c r="B68" s="56">
        <v>41</v>
      </c>
      <c r="C68" s="56">
        <v>35</v>
      </c>
      <c r="D68" s="56">
        <v>35</v>
      </c>
      <c r="E68" s="56">
        <v>0</v>
      </c>
      <c r="F68" s="56">
        <v>1</v>
      </c>
      <c r="G68" s="56">
        <v>0</v>
      </c>
      <c r="H68" s="56">
        <v>5</v>
      </c>
    </row>
    <row r="69" spans="1:8" x14ac:dyDescent="0.25">
      <c r="A69" s="59" t="s">
        <v>65</v>
      </c>
      <c r="B69" s="56">
        <v>23</v>
      </c>
      <c r="C69" s="56">
        <v>21</v>
      </c>
      <c r="D69" s="56">
        <v>21</v>
      </c>
      <c r="E69" s="56">
        <v>0</v>
      </c>
      <c r="F69" s="56">
        <v>0</v>
      </c>
      <c r="G69" s="56">
        <v>0</v>
      </c>
      <c r="H69" s="56">
        <v>2</v>
      </c>
    </row>
    <row r="70" spans="1:8" x14ac:dyDescent="0.25">
      <c r="A70" s="59" t="s">
        <v>66</v>
      </c>
      <c r="B70" s="56">
        <v>50</v>
      </c>
      <c r="C70" s="56">
        <v>49</v>
      </c>
      <c r="D70" s="56">
        <v>49</v>
      </c>
      <c r="E70" s="56">
        <v>0</v>
      </c>
      <c r="F70" s="56">
        <v>0</v>
      </c>
      <c r="G70" s="56">
        <v>0</v>
      </c>
      <c r="H70" s="56">
        <v>1</v>
      </c>
    </row>
    <row r="71" spans="1:8" x14ac:dyDescent="0.25">
      <c r="A71" s="59" t="s">
        <v>67</v>
      </c>
      <c r="B71" s="56">
        <v>199</v>
      </c>
      <c r="C71" s="56">
        <v>154</v>
      </c>
      <c r="D71" s="56">
        <v>0</v>
      </c>
      <c r="E71" s="56">
        <v>154</v>
      </c>
      <c r="F71" s="56">
        <v>43</v>
      </c>
      <c r="G71" s="56">
        <v>0</v>
      </c>
      <c r="H71" s="56">
        <v>2</v>
      </c>
    </row>
    <row r="72" spans="1:8" x14ac:dyDescent="0.25">
      <c r="A72" s="59" t="s">
        <v>68</v>
      </c>
      <c r="B72" s="56">
        <v>1261</v>
      </c>
      <c r="C72" s="56">
        <v>937</v>
      </c>
      <c r="D72" s="56">
        <v>937</v>
      </c>
      <c r="E72" s="56">
        <v>0</v>
      </c>
      <c r="F72" s="56">
        <v>281</v>
      </c>
      <c r="G72" s="56">
        <v>18</v>
      </c>
      <c r="H72" s="56">
        <v>29</v>
      </c>
    </row>
    <row r="73" spans="1:8" x14ac:dyDescent="0.25">
      <c r="A73" s="59" t="s">
        <v>69</v>
      </c>
      <c r="B73" s="56">
        <v>893</v>
      </c>
      <c r="C73" s="56">
        <v>631</v>
      </c>
      <c r="D73" s="56">
        <v>631</v>
      </c>
      <c r="E73" s="56">
        <v>0</v>
      </c>
      <c r="F73" s="56">
        <v>241</v>
      </c>
      <c r="G73" s="56">
        <v>4</v>
      </c>
      <c r="H73" s="56">
        <v>18</v>
      </c>
    </row>
    <row r="74" spans="1:8" x14ac:dyDescent="0.25">
      <c r="A74" s="59" t="s">
        <v>70</v>
      </c>
      <c r="B74" s="56">
        <v>4176</v>
      </c>
      <c r="C74" s="56">
        <v>2527</v>
      </c>
      <c r="D74" s="56">
        <v>2527</v>
      </c>
      <c r="E74" s="56">
        <v>0</v>
      </c>
      <c r="F74" s="56">
        <v>1575</v>
      </c>
      <c r="G74" s="56">
        <v>90</v>
      </c>
      <c r="H74" s="56">
        <v>0</v>
      </c>
    </row>
    <row r="75" spans="1:8" x14ac:dyDescent="0.25">
      <c r="A75" s="59" t="s">
        <v>71</v>
      </c>
      <c r="B75" s="56">
        <v>190</v>
      </c>
      <c r="C75" s="56">
        <v>157</v>
      </c>
      <c r="D75" s="56">
        <v>0</v>
      </c>
      <c r="E75" s="56">
        <v>157</v>
      </c>
      <c r="F75" s="56">
        <v>33</v>
      </c>
      <c r="G75" s="56">
        <v>0</v>
      </c>
      <c r="H75" s="56">
        <v>0</v>
      </c>
    </row>
    <row r="76" spans="1:8" x14ac:dyDescent="0.25">
      <c r="A76" s="59" t="s">
        <v>72</v>
      </c>
      <c r="B76" s="56">
        <v>118</v>
      </c>
      <c r="C76" s="56">
        <v>102</v>
      </c>
      <c r="D76" s="56">
        <v>0</v>
      </c>
      <c r="E76" s="56">
        <v>102</v>
      </c>
      <c r="F76" s="56">
        <v>16</v>
      </c>
      <c r="G76" s="56">
        <v>0</v>
      </c>
      <c r="H76" s="56">
        <v>0</v>
      </c>
    </row>
    <row r="77" spans="1:8" x14ac:dyDescent="0.25">
      <c r="A77" s="59" t="s">
        <v>73</v>
      </c>
      <c r="B77" s="56">
        <v>232</v>
      </c>
      <c r="C77" s="56">
        <v>167</v>
      </c>
      <c r="D77" s="56">
        <v>0</v>
      </c>
      <c r="E77" s="56">
        <v>167</v>
      </c>
      <c r="F77" s="56">
        <v>65</v>
      </c>
      <c r="G77" s="56">
        <v>0</v>
      </c>
      <c r="H77" s="56">
        <v>1</v>
      </c>
    </row>
    <row r="78" spans="1:8" x14ac:dyDescent="0.25">
      <c r="A78" s="59" t="s">
        <v>74</v>
      </c>
      <c r="B78" s="56">
        <v>125</v>
      </c>
      <c r="C78" s="56">
        <v>86</v>
      </c>
      <c r="D78" s="56">
        <v>0</v>
      </c>
      <c r="E78" s="56">
        <v>86</v>
      </c>
      <c r="F78" s="56">
        <v>39</v>
      </c>
      <c r="G78" s="56">
        <v>0</v>
      </c>
      <c r="H78" s="56">
        <v>0</v>
      </c>
    </row>
    <row r="79" spans="1:8" x14ac:dyDescent="0.25">
      <c r="A79" s="59" t="s">
        <v>75</v>
      </c>
      <c r="B79" s="56">
        <v>217</v>
      </c>
      <c r="C79" s="56">
        <v>129</v>
      </c>
      <c r="D79" s="56">
        <v>0</v>
      </c>
      <c r="E79" s="56">
        <v>129</v>
      </c>
      <c r="F79" s="56">
        <v>79</v>
      </c>
      <c r="G79" s="56">
        <v>0</v>
      </c>
      <c r="H79" s="56">
        <v>9</v>
      </c>
    </row>
    <row r="80" spans="1:8" x14ac:dyDescent="0.25">
      <c r="A80" s="59" t="s">
        <v>76</v>
      </c>
      <c r="B80" s="56">
        <v>155</v>
      </c>
      <c r="C80" s="56">
        <v>98</v>
      </c>
      <c r="D80" s="56">
        <v>0</v>
      </c>
      <c r="E80" s="56">
        <v>98</v>
      </c>
      <c r="F80" s="56">
        <v>57</v>
      </c>
      <c r="G80" s="56">
        <v>0</v>
      </c>
      <c r="H80" s="56">
        <v>0</v>
      </c>
    </row>
    <row r="81" spans="1:8" x14ac:dyDescent="0.25">
      <c r="A81" s="59" t="s">
        <v>77</v>
      </c>
      <c r="B81" s="56">
        <v>361</v>
      </c>
      <c r="C81" s="56">
        <v>275</v>
      </c>
      <c r="D81" s="56">
        <v>0</v>
      </c>
      <c r="E81" s="56">
        <v>275</v>
      </c>
      <c r="F81" s="56">
        <v>86</v>
      </c>
      <c r="G81" s="56">
        <v>0</v>
      </c>
      <c r="H81" s="56">
        <v>0</v>
      </c>
    </row>
    <row r="82" spans="1:8" x14ac:dyDescent="0.25">
      <c r="A82" s="59" t="s">
        <v>78</v>
      </c>
      <c r="B82" s="56">
        <v>126</v>
      </c>
      <c r="C82" s="56">
        <v>120</v>
      </c>
      <c r="D82" s="56">
        <v>0</v>
      </c>
      <c r="E82" s="56">
        <v>120</v>
      </c>
      <c r="F82" s="56">
        <v>6</v>
      </c>
      <c r="G82" s="56">
        <v>0</v>
      </c>
      <c r="H82" s="56">
        <v>0</v>
      </c>
    </row>
    <row r="83" spans="1:8" x14ac:dyDescent="0.25">
      <c r="A83" s="59" t="s">
        <v>79</v>
      </c>
      <c r="B83" s="56">
        <v>61</v>
      </c>
      <c r="C83" s="56">
        <v>61</v>
      </c>
      <c r="D83" s="56">
        <v>61</v>
      </c>
      <c r="E83" s="56">
        <v>0</v>
      </c>
      <c r="F83" s="56">
        <v>0</v>
      </c>
      <c r="G83" s="56">
        <v>0</v>
      </c>
      <c r="H83" s="56">
        <v>0</v>
      </c>
    </row>
    <row r="84" spans="1:8" x14ac:dyDescent="0.25">
      <c r="A84" s="59" t="s">
        <v>80</v>
      </c>
      <c r="B84" s="56">
        <v>437</v>
      </c>
      <c r="C84" s="56">
        <v>283</v>
      </c>
      <c r="D84" s="56">
        <v>0</v>
      </c>
      <c r="E84" s="56">
        <v>283</v>
      </c>
      <c r="F84" s="56">
        <v>154</v>
      </c>
      <c r="G84" s="56">
        <v>0</v>
      </c>
      <c r="H84" s="56">
        <v>0</v>
      </c>
    </row>
    <row r="85" spans="1:8" x14ac:dyDescent="0.25">
      <c r="A85" s="59" t="s">
        <v>81</v>
      </c>
      <c r="B85" s="56">
        <v>1192</v>
      </c>
      <c r="C85" s="56">
        <v>907</v>
      </c>
      <c r="D85" s="56">
        <v>0</v>
      </c>
      <c r="E85" s="56">
        <v>907</v>
      </c>
      <c r="F85" s="56">
        <v>249</v>
      </c>
      <c r="G85" s="56">
        <v>0</v>
      </c>
      <c r="H85" s="56">
        <v>37</v>
      </c>
    </row>
    <row r="86" spans="1:8" x14ac:dyDescent="0.25">
      <c r="A86" s="59" t="s">
        <v>82</v>
      </c>
      <c r="B86" s="56">
        <v>47</v>
      </c>
      <c r="C86" s="56">
        <v>32</v>
      </c>
      <c r="D86" s="56">
        <v>0</v>
      </c>
      <c r="E86" s="56">
        <v>32</v>
      </c>
      <c r="F86" s="56">
        <v>15</v>
      </c>
      <c r="G86" s="56">
        <v>0</v>
      </c>
      <c r="H86" s="56">
        <v>0</v>
      </c>
    </row>
    <row r="87" spans="1:8" x14ac:dyDescent="0.25">
      <c r="A87" s="59" t="s">
        <v>83</v>
      </c>
      <c r="B87" s="56">
        <v>665</v>
      </c>
      <c r="C87" s="56">
        <v>525</v>
      </c>
      <c r="D87" s="56">
        <v>0</v>
      </c>
      <c r="E87" s="56">
        <v>525</v>
      </c>
      <c r="F87" s="56">
        <v>128</v>
      </c>
      <c r="G87" s="56">
        <v>0</v>
      </c>
      <c r="H87" s="56">
        <v>12</v>
      </c>
    </row>
    <row r="88" spans="1:8" x14ac:dyDescent="0.25">
      <c r="A88" s="59" t="s">
        <v>84</v>
      </c>
      <c r="B88" s="56">
        <v>1868</v>
      </c>
      <c r="C88" s="56">
        <v>1084</v>
      </c>
      <c r="D88" s="56">
        <v>1084</v>
      </c>
      <c r="E88" s="56">
        <v>0</v>
      </c>
      <c r="F88" s="56">
        <v>729</v>
      </c>
      <c r="G88" s="56">
        <v>27</v>
      </c>
      <c r="H88" s="56">
        <v>31</v>
      </c>
    </row>
    <row r="89" spans="1:8" x14ac:dyDescent="0.25">
      <c r="A89" s="59" t="s">
        <v>85</v>
      </c>
      <c r="B89" s="56">
        <v>418</v>
      </c>
      <c r="C89" s="56">
        <v>309</v>
      </c>
      <c r="D89" s="56">
        <v>0</v>
      </c>
      <c r="E89" s="56">
        <v>309</v>
      </c>
      <c r="F89" s="56">
        <v>109</v>
      </c>
      <c r="G89" s="56">
        <v>0</v>
      </c>
      <c r="H89" s="56">
        <v>0</v>
      </c>
    </row>
    <row r="90" spans="1:8" x14ac:dyDescent="0.25">
      <c r="A90" s="59" t="s">
        <v>86</v>
      </c>
      <c r="B90" s="56">
        <v>2302</v>
      </c>
      <c r="C90" s="56">
        <v>1427</v>
      </c>
      <c r="D90" s="56">
        <v>1427</v>
      </c>
      <c r="E90" s="56">
        <v>0</v>
      </c>
      <c r="F90" s="56">
        <v>834</v>
      </c>
      <c r="G90" s="56">
        <v>10</v>
      </c>
      <c r="H90" s="56">
        <v>35</v>
      </c>
    </row>
    <row r="91" spans="1:8" x14ac:dyDescent="0.25">
      <c r="A91" s="59" t="s">
        <v>87</v>
      </c>
      <c r="B91" s="56">
        <v>190</v>
      </c>
      <c r="C91" s="56">
        <v>137</v>
      </c>
      <c r="D91" s="56">
        <v>0</v>
      </c>
      <c r="E91" s="56">
        <v>137</v>
      </c>
      <c r="F91" s="56">
        <v>53</v>
      </c>
      <c r="G91" s="56">
        <v>0</v>
      </c>
      <c r="H91" s="56">
        <v>0</v>
      </c>
    </row>
    <row r="92" spans="1:8" x14ac:dyDescent="0.25">
      <c r="A92" s="59" t="s">
        <v>88</v>
      </c>
      <c r="B92" s="56">
        <v>733</v>
      </c>
      <c r="C92" s="56">
        <v>699</v>
      </c>
      <c r="D92" s="56">
        <v>699</v>
      </c>
      <c r="E92" s="56">
        <v>0</v>
      </c>
      <c r="F92" s="56">
        <v>29</v>
      </c>
      <c r="G92" s="56">
        <v>10</v>
      </c>
      <c r="H92" s="56">
        <v>0</v>
      </c>
    </row>
  </sheetData>
  <mergeCells count="1">
    <mergeCell ref="A2:H2"/>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92"/>
  <sheetViews>
    <sheetView workbookViewId="0"/>
  </sheetViews>
  <sheetFormatPr defaultRowHeight="15" x14ac:dyDescent="0.25"/>
  <cols>
    <col min="1" max="1" width="39.140625" style="65" bestFit="1" customWidth="1"/>
    <col min="2" max="2" width="20.42578125" bestFit="1" customWidth="1"/>
    <col min="3" max="3" width="22" customWidth="1"/>
    <col min="4" max="6" width="6.7109375" customWidth="1"/>
    <col min="7" max="7" width="16.5703125" customWidth="1"/>
    <col min="8" max="8" width="23.5703125" bestFit="1" customWidth="1"/>
  </cols>
  <sheetData>
    <row r="1" spans="1:8" ht="23.25" x14ac:dyDescent="0.35">
      <c r="A1" s="191" t="s">
        <v>189</v>
      </c>
      <c r="B1" s="191"/>
      <c r="C1" s="191"/>
      <c r="D1" s="191"/>
      <c r="E1" s="191"/>
      <c r="F1" s="191"/>
      <c r="G1" s="191"/>
      <c r="H1" s="191"/>
    </row>
    <row r="2" spans="1:8" ht="18.75" x14ac:dyDescent="0.3">
      <c r="A2" s="217" t="s">
        <v>132</v>
      </c>
      <c r="B2" s="217"/>
      <c r="C2" s="217"/>
      <c r="D2" s="217"/>
      <c r="E2" s="217"/>
      <c r="F2" s="217"/>
      <c r="G2" s="217"/>
      <c r="H2" s="217"/>
    </row>
    <row r="3" spans="1:8" x14ac:dyDescent="0.25">
      <c r="A3" s="65" t="s">
        <v>100</v>
      </c>
      <c r="B3" s="57" t="s">
        <v>162</v>
      </c>
      <c r="C3" t="s">
        <v>98</v>
      </c>
      <c r="D3" t="s">
        <v>90</v>
      </c>
      <c r="E3" t="s">
        <v>91</v>
      </c>
      <c r="F3" t="s">
        <v>92</v>
      </c>
      <c r="G3" t="s">
        <v>99</v>
      </c>
      <c r="H3" s="55" t="s">
        <v>143</v>
      </c>
    </row>
    <row r="4" spans="1:8" x14ac:dyDescent="0.25">
      <c r="A4" s="65" t="s">
        <v>0</v>
      </c>
      <c r="B4" s="1">
        <v>5278.7134502923973</v>
      </c>
      <c r="C4" s="1">
        <v>5163.7096774193551</v>
      </c>
      <c r="D4" s="1">
        <v>0</v>
      </c>
      <c r="E4" s="1">
        <v>5163.7096774193551</v>
      </c>
      <c r="F4" s="1">
        <v>6434.5</v>
      </c>
      <c r="G4" s="1">
        <v>0</v>
      </c>
      <c r="H4" s="1">
        <v>711.42857142857144</v>
      </c>
    </row>
    <row r="5" spans="1:8" x14ac:dyDescent="0.25">
      <c r="A5" s="65" t="s">
        <v>1</v>
      </c>
      <c r="B5" s="1">
        <v>5229.6164948453606</v>
      </c>
      <c r="C5" s="1">
        <v>4955.5478723404258</v>
      </c>
      <c r="D5" s="1">
        <v>0</v>
      </c>
      <c r="E5" s="1">
        <v>4955.5478723404258</v>
      </c>
      <c r="F5" s="1">
        <v>6916.145833333333</v>
      </c>
      <c r="G5" s="1">
        <v>0</v>
      </c>
      <c r="H5" s="1">
        <v>702.15384615384619</v>
      </c>
    </row>
    <row r="6" spans="1:8" x14ac:dyDescent="0.25">
      <c r="A6" s="65" t="s">
        <v>2</v>
      </c>
      <c r="B6" s="1">
        <v>2237.1999999999998</v>
      </c>
      <c r="C6" s="1">
        <v>1985.5454545454545</v>
      </c>
      <c r="D6" s="1">
        <v>1985.5454545454545</v>
      </c>
      <c r="E6" s="1">
        <v>0</v>
      </c>
      <c r="F6" s="1">
        <v>3116.9038461538462</v>
      </c>
      <c r="G6" s="1">
        <v>0</v>
      </c>
      <c r="H6" s="1">
        <v>830</v>
      </c>
    </row>
    <row r="7" spans="1:8" x14ac:dyDescent="0.25">
      <c r="A7" s="65" t="s">
        <v>3</v>
      </c>
      <c r="B7" s="1">
        <v>2646.0326797385619</v>
      </c>
      <c r="C7" s="1">
        <v>2612.6643356643358</v>
      </c>
      <c r="D7" s="1">
        <v>2612.6643356643358</v>
      </c>
      <c r="E7" s="1">
        <v>0</v>
      </c>
      <c r="F7" s="1">
        <v>3123.2</v>
      </c>
      <c r="G7" s="1">
        <v>0</v>
      </c>
      <c r="H7" s="1">
        <v>0</v>
      </c>
    </row>
    <row r="8" spans="1:8" x14ac:dyDescent="0.25">
      <c r="A8" s="65" t="s">
        <v>4</v>
      </c>
      <c r="B8" s="1">
        <v>2492.990243902439</v>
      </c>
      <c r="C8" s="1">
        <v>2449.5454545454545</v>
      </c>
      <c r="D8" s="1">
        <v>2449.5454545454545</v>
      </c>
      <c r="E8" s="1">
        <v>0</v>
      </c>
      <c r="F8" s="1">
        <v>2944.3333333333335</v>
      </c>
      <c r="G8" s="1">
        <v>0</v>
      </c>
      <c r="H8" s="1">
        <v>0</v>
      </c>
    </row>
    <row r="9" spans="1:8" x14ac:dyDescent="0.25">
      <c r="A9" s="65" t="s">
        <v>5</v>
      </c>
      <c r="B9" s="1">
        <v>2642.5982142857142</v>
      </c>
      <c r="C9" s="1">
        <v>2619.6636363636362</v>
      </c>
      <c r="D9" s="1">
        <v>2619.6636363636362</v>
      </c>
      <c r="E9" s="1">
        <v>0</v>
      </c>
      <c r="F9" s="1">
        <v>3904</v>
      </c>
      <c r="G9" s="1">
        <v>0</v>
      </c>
      <c r="H9" s="1">
        <v>0</v>
      </c>
    </row>
    <row r="10" spans="1:8" x14ac:dyDescent="0.25">
      <c r="A10" s="65" t="s">
        <v>6</v>
      </c>
      <c r="B10" s="1">
        <v>2705.5</v>
      </c>
      <c r="C10" s="1">
        <v>2683.7090909090907</v>
      </c>
      <c r="D10" s="1">
        <v>2683.7090909090907</v>
      </c>
      <c r="E10" s="1">
        <v>0</v>
      </c>
      <c r="F10" s="1">
        <v>3904</v>
      </c>
      <c r="G10" s="1">
        <v>0</v>
      </c>
      <c r="H10" s="1">
        <v>0</v>
      </c>
    </row>
    <row r="11" spans="1:8" x14ac:dyDescent="0.25">
      <c r="A11" s="65" t="s">
        <v>7</v>
      </c>
      <c r="B11" s="1">
        <v>2608.0877192982457</v>
      </c>
      <c r="C11" s="1">
        <v>2635.9375</v>
      </c>
      <c r="D11" s="1">
        <v>2635.9375</v>
      </c>
      <c r="E11" s="1">
        <v>0</v>
      </c>
      <c r="F11" s="1">
        <v>2459.5555555555557</v>
      </c>
      <c r="G11" s="1">
        <v>0</v>
      </c>
      <c r="H11" s="1">
        <v>0</v>
      </c>
    </row>
    <row r="12" spans="1:8" x14ac:dyDescent="0.25">
      <c r="A12" s="65" t="s">
        <v>8</v>
      </c>
      <c r="B12" s="1">
        <v>5419.6899554156835</v>
      </c>
      <c r="C12" s="1">
        <v>2904.6533150434384</v>
      </c>
      <c r="D12" s="1">
        <v>2904.6533150434384</v>
      </c>
      <c r="E12" s="1">
        <v>0</v>
      </c>
      <c r="F12" s="1">
        <v>8852.8785942492013</v>
      </c>
      <c r="G12" s="1">
        <v>5862.4155844155848</v>
      </c>
      <c r="H12" s="1">
        <v>737.77777777777783</v>
      </c>
    </row>
    <row r="13" spans="1:8" x14ac:dyDescent="0.25">
      <c r="A13" s="65" t="s">
        <v>9</v>
      </c>
      <c r="B13" s="1">
        <v>5274.5867768595044</v>
      </c>
      <c r="C13" s="1">
        <v>5141.2406015037595</v>
      </c>
      <c r="D13" s="1">
        <v>0</v>
      </c>
      <c r="E13" s="1">
        <v>5141.2406015037595</v>
      </c>
      <c r="F13" s="1">
        <v>7180.3676470588234</v>
      </c>
      <c r="G13" s="1">
        <v>0</v>
      </c>
      <c r="H13" s="1">
        <v>781.17647058823525</v>
      </c>
    </row>
    <row r="14" spans="1:8" x14ac:dyDescent="0.25">
      <c r="A14" s="65" t="s">
        <v>10</v>
      </c>
      <c r="B14" s="1">
        <v>5979.6153846153848</v>
      </c>
      <c r="C14" s="1">
        <v>5648.9977728285076</v>
      </c>
      <c r="D14" s="1">
        <v>0</v>
      </c>
      <c r="E14" s="1">
        <v>5648.9977728285076</v>
      </c>
      <c r="F14" s="1">
        <v>7329.136363636364</v>
      </c>
      <c r="G14" s="1">
        <v>0</v>
      </c>
      <c r="H14" s="1">
        <v>0</v>
      </c>
    </row>
    <row r="15" spans="1:8" x14ac:dyDescent="0.25">
      <c r="A15" s="65" t="s">
        <v>11</v>
      </c>
      <c r="B15" s="1">
        <v>5679.090909090909</v>
      </c>
      <c r="C15" s="1">
        <v>5559.18115942029</v>
      </c>
      <c r="D15" s="1">
        <v>0</v>
      </c>
      <c r="E15" s="1">
        <v>5559.18115942029</v>
      </c>
      <c r="F15" s="1">
        <v>6728.92</v>
      </c>
      <c r="G15" s="1">
        <v>0</v>
      </c>
      <c r="H15" s="1">
        <v>830</v>
      </c>
    </row>
    <row r="16" spans="1:8" x14ac:dyDescent="0.25">
      <c r="A16" s="65" t="s">
        <v>12</v>
      </c>
      <c r="B16" s="1">
        <v>2167.3333333333335</v>
      </c>
      <c r="C16" s="1">
        <v>2086.5581395348836</v>
      </c>
      <c r="D16" s="1">
        <v>2086.5581395348836</v>
      </c>
      <c r="E16" s="1">
        <v>0</v>
      </c>
      <c r="F16" s="1">
        <v>3904</v>
      </c>
      <c r="G16" s="1">
        <v>0</v>
      </c>
      <c r="H16" s="1">
        <v>0</v>
      </c>
    </row>
    <row r="17" spans="1:8" x14ac:dyDescent="0.25">
      <c r="A17" s="65" t="s">
        <v>13</v>
      </c>
      <c r="B17" s="1">
        <v>1799.75</v>
      </c>
      <c r="C17" s="1">
        <v>1799.75</v>
      </c>
      <c r="D17" s="1">
        <v>1799.75</v>
      </c>
      <c r="E17" s="1">
        <v>0</v>
      </c>
      <c r="F17" s="1">
        <v>0</v>
      </c>
      <c r="G17" s="1">
        <v>0</v>
      </c>
      <c r="H17" s="1">
        <v>0</v>
      </c>
    </row>
    <row r="18" spans="1:8" x14ac:dyDescent="0.25">
      <c r="A18" s="65" t="s">
        <v>14</v>
      </c>
      <c r="B18" s="1">
        <v>4839.3599999999997</v>
      </c>
      <c r="C18" s="1">
        <v>4788.916666666667</v>
      </c>
      <c r="D18" s="1">
        <v>0</v>
      </c>
      <c r="E18" s="1">
        <v>4788.916666666667</v>
      </c>
      <c r="F18" s="1">
        <v>6050</v>
      </c>
      <c r="G18" s="1">
        <v>0</v>
      </c>
      <c r="H18" s="1">
        <v>0</v>
      </c>
    </row>
    <row r="19" spans="1:8" x14ac:dyDescent="0.25">
      <c r="A19" s="65" t="s">
        <v>15</v>
      </c>
      <c r="B19" s="1">
        <v>5749.6586826347302</v>
      </c>
      <c r="C19" s="1">
        <v>5244</v>
      </c>
      <c r="D19" s="1">
        <v>0</v>
      </c>
      <c r="E19" s="1">
        <v>5244</v>
      </c>
      <c r="F19" s="1">
        <v>7254.5952380952385</v>
      </c>
      <c r="G19" s="1">
        <v>0</v>
      </c>
      <c r="H19" s="1">
        <v>0</v>
      </c>
    </row>
    <row r="20" spans="1:8" x14ac:dyDescent="0.25">
      <c r="A20" s="65" t="s">
        <v>16</v>
      </c>
      <c r="B20" s="1">
        <v>5265.227272727273</v>
      </c>
      <c r="C20" s="1">
        <v>5300</v>
      </c>
      <c r="D20" s="1">
        <v>0</v>
      </c>
      <c r="E20" s="1">
        <v>5300</v>
      </c>
      <c r="F20" s="1">
        <v>5204.375</v>
      </c>
      <c r="G20" s="1">
        <v>0</v>
      </c>
      <c r="H20" s="1">
        <v>0</v>
      </c>
    </row>
    <row r="21" spans="1:8" x14ac:dyDescent="0.25">
      <c r="A21" s="65" t="s">
        <v>17</v>
      </c>
      <c r="B21" s="1">
        <v>2263.2564102564102</v>
      </c>
      <c r="C21" s="1">
        <v>2271.0833333333335</v>
      </c>
      <c r="D21" s="1">
        <v>2271.0833333333335</v>
      </c>
      <c r="E21" s="1">
        <v>0</v>
      </c>
      <c r="F21" s="1">
        <v>2169.3333333333335</v>
      </c>
      <c r="G21" s="1">
        <v>0</v>
      </c>
      <c r="H21" s="1">
        <v>0</v>
      </c>
    </row>
    <row r="22" spans="1:8" x14ac:dyDescent="0.25">
      <c r="A22" s="65" t="s">
        <v>18</v>
      </c>
      <c r="B22" s="1">
        <v>5705.1271393643028</v>
      </c>
      <c r="C22" s="1">
        <v>5002.0295202952029</v>
      </c>
      <c r="D22" s="1">
        <v>0</v>
      </c>
      <c r="E22" s="1">
        <v>5002.0295202952029</v>
      </c>
      <c r="F22" s="1">
        <v>7131.5109489051092</v>
      </c>
      <c r="G22" s="1">
        <v>0</v>
      </c>
      <c r="H22" s="1">
        <v>830</v>
      </c>
    </row>
    <row r="23" spans="1:8" x14ac:dyDescent="0.25">
      <c r="A23" s="65" t="s">
        <v>19</v>
      </c>
      <c r="B23" s="1">
        <v>5488.0185185185182</v>
      </c>
      <c r="C23" s="1">
        <v>4988.6982758620688</v>
      </c>
      <c r="D23" s="1">
        <v>0</v>
      </c>
      <c r="E23" s="1">
        <v>4988.6982758620688</v>
      </c>
      <c r="F23" s="1">
        <v>6747.173913043478</v>
      </c>
      <c r="G23" s="1">
        <v>0</v>
      </c>
      <c r="H23" s="1">
        <v>0</v>
      </c>
    </row>
    <row r="24" spans="1:8" x14ac:dyDescent="0.25">
      <c r="A24" s="65" t="s">
        <v>20</v>
      </c>
      <c r="B24" s="1">
        <v>5384.4243176178661</v>
      </c>
      <c r="C24" s="1">
        <v>4730.4197952218428</v>
      </c>
      <c r="D24" s="1">
        <v>0</v>
      </c>
      <c r="E24" s="1">
        <v>4730.4197952218428</v>
      </c>
      <c r="F24" s="1">
        <v>7188.0275229357794</v>
      </c>
      <c r="G24" s="1">
        <v>0</v>
      </c>
      <c r="H24" s="1">
        <v>415</v>
      </c>
    </row>
    <row r="25" spans="1:8" x14ac:dyDescent="0.25">
      <c r="A25" s="65" t="s">
        <v>21</v>
      </c>
      <c r="B25" s="1">
        <v>5898.94</v>
      </c>
      <c r="C25" s="1">
        <v>5293.9613526570047</v>
      </c>
      <c r="D25" s="1">
        <v>0</v>
      </c>
      <c r="E25" s="1">
        <v>5293.9613526570047</v>
      </c>
      <c r="F25" s="1">
        <v>7245.5053763440865</v>
      </c>
      <c r="G25" s="1">
        <v>0</v>
      </c>
      <c r="H25" s="1">
        <v>0</v>
      </c>
    </row>
    <row r="26" spans="1:8" x14ac:dyDescent="0.25">
      <c r="A26" s="65" t="s">
        <v>22</v>
      </c>
      <c r="B26" s="1">
        <v>1963.8813559322034</v>
      </c>
      <c r="C26" s="1">
        <v>1943.3211009174313</v>
      </c>
      <c r="D26" s="1">
        <v>1943.3211009174313</v>
      </c>
      <c r="E26" s="1">
        <v>0</v>
      </c>
      <c r="F26" s="1">
        <v>2212.8888888888887</v>
      </c>
      <c r="G26" s="1">
        <v>0</v>
      </c>
      <c r="H26" s="1">
        <v>0</v>
      </c>
    </row>
    <row r="27" spans="1:8" x14ac:dyDescent="0.25">
      <c r="A27" s="65" t="s">
        <v>23</v>
      </c>
      <c r="B27" s="1">
        <v>2271.141304347826</v>
      </c>
      <c r="C27" s="1">
        <v>2200.8333333333335</v>
      </c>
      <c r="D27" s="1">
        <v>2200.8333333333335</v>
      </c>
      <c r="E27" s="1">
        <v>0</v>
      </c>
      <c r="F27" s="1">
        <v>3009.375</v>
      </c>
      <c r="G27" s="1">
        <v>0</v>
      </c>
      <c r="H27" s="1">
        <v>0</v>
      </c>
    </row>
    <row r="28" spans="1:8" x14ac:dyDescent="0.25">
      <c r="A28" s="65" t="s">
        <v>24</v>
      </c>
      <c r="B28" s="1">
        <v>1578.8260869565217</v>
      </c>
      <c r="C28" s="1">
        <v>1473.1363636363637</v>
      </c>
      <c r="D28" s="1">
        <v>1473.1363636363637</v>
      </c>
      <c r="E28" s="1">
        <v>0</v>
      </c>
      <c r="F28" s="1">
        <v>3904</v>
      </c>
      <c r="G28" s="1">
        <v>0</v>
      </c>
      <c r="H28" s="1">
        <v>0</v>
      </c>
    </row>
    <row r="29" spans="1:8" x14ac:dyDescent="0.25">
      <c r="A29" s="65" t="s">
        <v>25</v>
      </c>
      <c r="B29" s="1">
        <v>2043.9777777777779</v>
      </c>
      <c r="C29" s="1">
        <v>2044.5250000000001</v>
      </c>
      <c r="D29" s="1">
        <v>2044.5250000000001</v>
      </c>
      <c r="E29" s="1">
        <v>0</v>
      </c>
      <c r="F29" s="1">
        <v>2174</v>
      </c>
      <c r="G29" s="1">
        <v>0</v>
      </c>
      <c r="H29" s="1">
        <v>830</v>
      </c>
    </row>
    <row r="30" spans="1:8" x14ac:dyDescent="0.25">
      <c r="A30" s="65" t="s">
        <v>26</v>
      </c>
      <c r="B30" s="1">
        <v>1857.6184210526317</v>
      </c>
      <c r="C30" s="1">
        <v>1821.144927536232</v>
      </c>
      <c r="D30" s="1">
        <v>1821.144927536232</v>
      </c>
      <c r="E30" s="1">
        <v>0</v>
      </c>
      <c r="F30" s="1">
        <v>2494.3333333333335</v>
      </c>
      <c r="G30" s="1">
        <v>0</v>
      </c>
      <c r="H30" s="1">
        <v>554</v>
      </c>
    </row>
    <row r="31" spans="1:8" x14ac:dyDescent="0.25">
      <c r="A31" s="65" t="s">
        <v>27</v>
      </c>
      <c r="B31" s="1">
        <v>2095.8953771289539</v>
      </c>
      <c r="C31" s="1">
        <v>2045.7914438502673</v>
      </c>
      <c r="D31" s="1">
        <v>2045.7914438502673</v>
      </c>
      <c r="E31" s="1">
        <v>0</v>
      </c>
      <c r="F31" s="1">
        <v>2651.5833333333335</v>
      </c>
      <c r="G31" s="1">
        <v>0</v>
      </c>
      <c r="H31" s="1">
        <v>830</v>
      </c>
    </row>
    <row r="32" spans="1:8" x14ac:dyDescent="0.25">
      <c r="A32" s="65" t="s">
        <v>28</v>
      </c>
      <c r="B32" s="1">
        <v>1951.68</v>
      </c>
      <c r="C32" s="1">
        <v>1879.54375</v>
      </c>
      <c r="D32" s="1">
        <v>1879.54375</v>
      </c>
      <c r="E32" s="1">
        <v>0</v>
      </c>
      <c r="F32" s="1">
        <v>2721.1333333333332</v>
      </c>
      <c r="G32" s="1">
        <v>0</v>
      </c>
      <c r="H32" s="1">
        <v>0</v>
      </c>
    </row>
    <row r="33" spans="1:8" x14ac:dyDescent="0.25">
      <c r="A33" s="65" t="s">
        <v>29</v>
      </c>
      <c r="B33" s="1">
        <v>2019.4754098360656</v>
      </c>
      <c r="C33" s="1">
        <v>1928.3773584905659</v>
      </c>
      <c r="D33" s="1">
        <v>1928.3773584905659</v>
      </c>
      <c r="E33" s="1">
        <v>0</v>
      </c>
      <c r="F33" s="1">
        <v>2623</v>
      </c>
      <c r="G33" s="1">
        <v>0</v>
      </c>
      <c r="H33" s="1">
        <v>0</v>
      </c>
    </row>
    <row r="34" spans="1:8" x14ac:dyDescent="0.25">
      <c r="A34" s="65" t="s">
        <v>30</v>
      </c>
      <c r="B34" s="1">
        <v>2032.5217391304348</v>
      </c>
      <c r="C34" s="1">
        <v>1929.6534653465346</v>
      </c>
      <c r="D34" s="1">
        <v>1929.6534653465346</v>
      </c>
      <c r="E34" s="1">
        <v>0</v>
      </c>
      <c r="F34" s="1">
        <v>2774.6428571428573</v>
      </c>
      <c r="G34" s="1">
        <v>0</v>
      </c>
      <c r="H34" s="1">
        <v>0</v>
      </c>
    </row>
    <row r="35" spans="1:8" x14ac:dyDescent="0.25">
      <c r="A35" s="65" t="s">
        <v>31</v>
      </c>
      <c r="B35" s="1">
        <v>2107.2035928143714</v>
      </c>
      <c r="C35" s="1">
        <v>2083.1895424836603</v>
      </c>
      <c r="D35" s="1">
        <v>2083.1895424836603</v>
      </c>
      <c r="E35" s="1">
        <v>0</v>
      </c>
      <c r="F35" s="1">
        <v>2369.6428571428573</v>
      </c>
      <c r="G35" s="1">
        <v>0</v>
      </c>
      <c r="H35" s="1">
        <v>0</v>
      </c>
    </row>
    <row r="36" spans="1:8" x14ac:dyDescent="0.25">
      <c r="A36" s="65" t="s">
        <v>32</v>
      </c>
      <c r="B36" s="1">
        <v>5272.8651685393261</v>
      </c>
      <c r="C36" s="1">
        <v>4821.232876712329</v>
      </c>
      <c r="D36" s="1">
        <v>0</v>
      </c>
      <c r="E36" s="1">
        <v>4821.232876712329</v>
      </c>
      <c r="F36" s="1">
        <v>7333.4375</v>
      </c>
      <c r="G36" s="1">
        <v>0</v>
      </c>
      <c r="H36" s="1">
        <v>0</v>
      </c>
    </row>
    <row r="37" spans="1:8" x14ac:dyDescent="0.25">
      <c r="A37" s="65" t="s">
        <v>33</v>
      </c>
      <c r="B37" s="1">
        <v>5280.1696750902529</v>
      </c>
      <c r="C37" s="1">
        <v>4746.7889908256884</v>
      </c>
      <c r="D37" s="1">
        <v>0</v>
      </c>
      <c r="E37" s="1">
        <v>4746.7889908256884</v>
      </c>
      <c r="F37" s="1">
        <v>7250.9661016949149</v>
      </c>
      <c r="G37" s="1">
        <v>0</v>
      </c>
      <c r="H37" s="1">
        <v>0</v>
      </c>
    </row>
    <row r="38" spans="1:8" x14ac:dyDescent="0.25">
      <c r="A38" s="65" t="s">
        <v>34</v>
      </c>
      <c r="B38" s="1">
        <v>5577.3327654741624</v>
      </c>
      <c r="C38" s="1">
        <v>5608.952080706179</v>
      </c>
      <c r="D38" s="1">
        <v>0</v>
      </c>
      <c r="E38" s="1">
        <v>5608.952080706179</v>
      </c>
      <c r="F38" s="1">
        <v>6408.9285714285716</v>
      </c>
      <c r="G38" s="1">
        <v>0</v>
      </c>
      <c r="H38" s="1">
        <v>818.14285714285711</v>
      </c>
    </row>
    <row r="39" spans="1:8" x14ac:dyDescent="0.25">
      <c r="A39" s="65" t="s">
        <v>35</v>
      </c>
      <c r="B39" s="1">
        <v>5475.1260199456028</v>
      </c>
      <c r="C39" s="1">
        <v>2871.2772667542708</v>
      </c>
      <c r="D39" s="1">
        <v>2871.2772667542708</v>
      </c>
      <c r="E39" s="1">
        <v>0</v>
      </c>
      <c r="F39" s="1">
        <v>7724.8485023041476</v>
      </c>
      <c r="G39" s="1">
        <v>5405.1803278688521</v>
      </c>
      <c r="H39" s="1">
        <v>783.88888888888891</v>
      </c>
    </row>
    <row r="40" spans="1:8" x14ac:dyDescent="0.25">
      <c r="A40" s="65" t="s">
        <v>36</v>
      </c>
      <c r="B40" s="1">
        <v>6212.1232936078004</v>
      </c>
      <c r="C40" s="1">
        <v>2981.9087403598974</v>
      </c>
      <c r="D40" s="1">
        <v>2981.9087403598974</v>
      </c>
      <c r="E40" s="1">
        <v>0</v>
      </c>
      <c r="F40" s="1">
        <v>9580.566576086956</v>
      </c>
      <c r="G40" s="1">
        <v>6307.8390804597702</v>
      </c>
      <c r="H40" s="1">
        <v>650.1</v>
      </c>
    </row>
    <row r="41" spans="1:8" x14ac:dyDescent="0.25">
      <c r="A41" s="65" t="s">
        <v>37</v>
      </c>
      <c r="B41" s="1">
        <v>3765.479781420765</v>
      </c>
      <c r="C41" s="1">
        <v>2943.5628227194493</v>
      </c>
      <c r="D41" s="1">
        <v>2943.5628227194493</v>
      </c>
      <c r="E41" s="1">
        <v>0</v>
      </c>
      <c r="F41" s="1">
        <v>5579.8712871287125</v>
      </c>
      <c r="G41" s="1">
        <v>3209.125</v>
      </c>
      <c r="H41" s="1">
        <v>724.23076923076928</v>
      </c>
    </row>
    <row r="42" spans="1:8" x14ac:dyDescent="0.25">
      <c r="A42" s="65" t="s">
        <v>38</v>
      </c>
      <c r="B42" s="1">
        <v>3633.0018170805574</v>
      </c>
      <c r="C42" s="1">
        <v>2892.2585278276483</v>
      </c>
      <c r="D42" s="1">
        <v>2892.2585278276483</v>
      </c>
      <c r="E42" s="1">
        <v>0</v>
      </c>
      <c r="F42" s="1">
        <v>5752.7473460721867</v>
      </c>
      <c r="G42" s="1">
        <v>2588.875</v>
      </c>
      <c r="H42" s="1">
        <v>751.72131147540983</v>
      </c>
    </row>
    <row r="43" spans="1:8" x14ac:dyDescent="0.25">
      <c r="A43" s="65" t="s">
        <v>39</v>
      </c>
      <c r="B43" s="1">
        <v>3775.0420168067226</v>
      </c>
      <c r="C43" s="1">
        <v>2877.4862745098039</v>
      </c>
      <c r="D43" s="1">
        <v>2877.4862745098039</v>
      </c>
      <c r="E43" s="1">
        <v>0</v>
      </c>
      <c r="F43" s="1">
        <v>5562.0506756756758</v>
      </c>
      <c r="G43" s="1">
        <v>3006.25</v>
      </c>
      <c r="H43" s="1">
        <v>748</v>
      </c>
    </row>
    <row r="44" spans="1:8" x14ac:dyDescent="0.25">
      <c r="A44" s="65" t="s">
        <v>40</v>
      </c>
      <c r="B44" s="1">
        <v>3508.8831385642738</v>
      </c>
      <c r="C44" s="1">
        <v>2934.2196796338671</v>
      </c>
      <c r="D44" s="1">
        <v>2934.2196796338671</v>
      </c>
      <c r="E44" s="1">
        <v>0</v>
      </c>
      <c r="F44" s="1">
        <v>5765.7490909090911</v>
      </c>
      <c r="G44" s="1">
        <v>2491.8000000000002</v>
      </c>
      <c r="H44" s="1">
        <v>650.7954545454545</v>
      </c>
    </row>
    <row r="45" spans="1:8" x14ac:dyDescent="0.25">
      <c r="A45" s="65" t="s">
        <v>41</v>
      </c>
      <c r="B45" s="1">
        <v>3879.8767967145791</v>
      </c>
      <c r="C45" s="1">
        <v>2822.6982758620688</v>
      </c>
      <c r="D45" s="1">
        <v>2822.6982758620688</v>
      </c>
      <c r="E45" s="1">
        <v>0</v>
      </c>
      <c r="F45" s="1">
        <v>5704.7466307277627</v>
      </c>
      <c r="G45" s="1">
        <v>2294.5</v>
      </c>
      <c r="H45" s="1">
        <v>736.18181818181813</v>
      </c>
    </row>
    <row r="46" spans="1:8" x14ac:dyDescent="0.25">
      <c r="A46" s="65" t="s">
        <v>42</v>
      </c>
      <c r="B46" s="1">
        <v>4836.0402298850577</v>
      </c>
      <c r="C46" s="1">
        <v>4645.9049138481178</v>
      </c>
      <c r="D46" s="1">
        <v>0</v>
      </c>
      <c r="E46" s="1">
        <v>4645.9049138481178</v>
      </c>
      <c r="F46" s="1">
        <v>6587.0639534883721</v>
      </c>
      <c r="G46" s="1">
        <v>0</v>
      </c>
      <c r="H46" s="1">
        <v>1602</v>
      </c>
    </row>
    <row r="47" spans="1:8" x14ac:dyDescent="0.25">
      <c r="A47" s="65" t="s">
        <v>43</v>
      </c>
      <c r="B47" s="1">
        <v>3199.4695121951218</v>
      </c>
      <c r="C47" s="1">
        <v>3061.5652173913045</v>
      </c>
      <c r="D47" s="1">
        <v>3061.5652173913045</v>
      </c>
      <c r="E47" s="1">
        <v>0</v>
      </c>
      <c r="F47" s="1">
        <v>3384.9607843137255</v>
      </c>
      <c r="G47" s="1">
        <v>0</v>
      </c>
      <c r="H47" s="1">
        <v>0</v>
      </c>
    </row>
    <row r="48" spans="1:8" x14ac:dyDescent="0.25">
      <c r="A48" s="65" t="s">
        <v>44</v>
      </c>
      <c r="B48" s="1">
        <v>3416.7466666666664</v>
      </c>
      <c r="C48" s="1">
        <v>3325.8795180722891</v>
      </c>
      <c r="D48" s="1">
        <v>3325.8795180722891</v>
      </c>
      <c r="E48" s="1">
        <v>0</v>
      </c>
      <c r="F48" s="1">
        <v>3672.406779661017</v>
      </c>
      <c r="G48" s="1">
        <v>0</v>
      </c>
      <c r="H48" s="1">
        <v>0</v>
      </c>
    </row>
    <row r="49" spans="1:8" x14ac:dyDescent="0.25">
      <c r="A49" s="65" t="s">
        <v>45</v>
      </c>
      <c r="B49" s="1">
        <v>1513.909090909091</v>
      </c>
      <c r="C49" s="1">
        <v>1409.6153846153845</v>
      </c>
      <c r="D49" s="1">
        <v>1409.6153846153845</v>
      </c>
      <c r="E49" s="1">
        <v>0</v>
      </c>
      <c r="F49" s="1">
        <v>2114.6666666666665</v>
      </c>
      <c r="G49" s="1">
        <v>0</v>
      </c>
      <c r="H49" s="1">
        <v>621</v>
      </c>
    </row>
    <row r="50" spans="1:8" x14ac:dyDescent="0.25">
      <c r="A50" s="65" t="s">
        <v>46</v>
      </c>
      <c r="B50" s="1">
        <v>1955.1748251748252</v>
      </c>
      <c r="C50" s="1">
        <v>1940.9632352941176</v>
      </c>
      <c r="D50" s="1">
        <v>1940.9632352941176</v>
      </c>
      <c r="E50" s="1">
        <v>0</v>
      </c>
      <c r="F50" s="1">
        <v>2231.2857142857142</v>
      </c>
      <c r="G50" s="1">
        <v>0</v>
      </c>
      <c r="H50" s="1">
        <v>0</v>
      </c>
    </row>
    <row r="51" spans="1:8" x14ac:dyDescent="0.25">
      <c r="A51" s="65" t="s">
        <v>47</v>
      </c>
      <c r="B51" s="1">
        <v>1612.4545454545455</v>
      </c>
      <c r="C51" s="1">
        <v>1537</v>
      </c>
      <c r="D51" s="1">
        <v>1537</v>
      </c>
      <c r="E51" s="1">
        <v>0</v>
      </c>
      <c r="F51" s="1">
        <v>1952</v>
      </c>
      <c r="G51" s="1">
        <v>0</v>
      </c>
      <c r="H51" s="1">
        <v>0</v>
      </c>
    </row>
    <row r="52" spans="1:8" x14ac:dyDescent="0.25">
      <c r="A52" s="65" t="s">
        <v>48</v>
      </c>
      <c r="B52" s="1">
        <v>0</v>
      </c>
      <c r="C52" s="1">
        <v>0</v>
      </c>
      <c r="D52" s="1">
        <v>0</v>
      </c>
      <c r="E52" s="1">
        <v>0</v>
      </c>
      <c r="F52" s="1">
        <v>0</v>
      </c>
      <c r="G52" s="1">
        <v>0</v>
      </c>
      <c r="H52" s="1">
        <v>0</v>
      </c>
    </row>
    <row r="53" spans="1:8" x14ac:dyDescent="0.25">
      <c r="A53" s="65" t="s">
        <v>49</v>
      </c>
      <c r="B53" s="1">
        <v>0</v>
      </c>
      <c r="C53" s="1">
        <v>0</v>
      </c>
      <c r="D53" s="1">
        <v>0</v>
      </c>
      <c r="E53" s="1">
        <v>0</v>
      </c>
      <c r="F53" s="1">
        <v>0</v>
      </c>
      <c r="G53" s="1">
        <v>0</v>
      </c>
      <c r="H53" s="1">
        <v>0</v>
      </c>
    </row>
    <row r="54" spans="1:8" x14ac:dyDescent="0.25">
      <c r="A54" s="65" t="s">
        <v>50</v>
      </c>
      <c r="B54" s="1">
        <v>4253.447580645161</v>
      </c>
      <c r="C54" s="1">
        <v>2821.1070234113713</v>
      </c>
      <c r="D54" s="1">
        <v>2821.1070234113713</v>
      </c>
      <c r="E54" s="1">
        <v>0</v>
      </c>
      <c r="F54" s="1">
        <v>6925.8453038674033</v>
      </c>
      <c r="G54" s="1">
        <v>2301.5</v>
      </c>
      <c r="H54" s="1">
        <v>572.71428571428567</v>
      </c>
    </row>
    <row r="55" spans="1:8" x14ac:dyDescent="0.25">
      <c r="A55" s="65" t="s">
        <v>51</v>
      </c>
      <c r="B55" s="1">
        <v>4362.2627096204769</v>
      </c>
      <c r="C55" s="1">
        <v>2884.7637614678897</v>
      </c>
      <c r="D55" s="1">
        <v>2884.7637614678897</v>
      </c>
      <c r="E55" s="1">
        <v>0</v>
      </c>
      <c r="F55" s="1">
        <v>6785.1102836879427</v>
      </c>
      <c r="G55" s="1">
        <v>4579.8285714285712</v>
      </c>
      <c r="H55" s="1">
        <v>794.140625</v>
      </c>
    </row>
    <row r="56" spans="1:8" x14ac:dyDescent="0.25">
      <c r="A56" s="65" t="s">
        <v>52</v>
      </c>
      <c r="B56" s="1">
        <v>4436.2494077834181</v>
      </c>
      <c r="C56" s="1">
        <v>2963.2036141511835</v>
      </c>
      <c r="D56" s="1">
        <v>2963.2036141511835</v>
      </c>
      <c r="E56" s="1">
        <v>0</v>
      </c>
      <c r="F56" s="1">
        <v>7619.841081081081</v>
      </c>
      <c r="G56" s="1">
        <v>4460.2</v>
      </c>
      <c r="H56" s="1">
        <v>780.02816901408448</v>
      </c>
    </row>
    <row r="57" spans="1:8" x14ac:dyDescent="0.25">
      <c r="A57" s="65" t="s">
        <v>53</v>
      </c>
      <c r="B57" s="1">
        <v>2106.2300689296399</v>
      </c>
      <c r="C57" s="1">
        <v>2187.2669652419431</v>
      </c>
      <c r="D57" s="1">
        <v>2187.2669652419431</v>
      </c>
      <c r="E57" s="1">
        <v>0</v>
      </c>
      <c r="F57" s="1">
        <v>2830.7639355271995</v>
      </c>
      <c r="G57" s="1">
        <v>1571.0833333333333</v>
      </c>
      <c r="H57" s="1">
        <v>685.55698617072005</v>
      </c>
    </row>
    <row r="58" spans="1:8" x14ac:dyDescent="0.25">
      <c r="A58" s="65" t="s">
        <v>54</v>
      </c>
      <c r="B58" s="1">
        <v>0</v>
      </c>
      <c r="C58" s="1">
        <v>0</v>
      </c>
      <c r="D58" s="1">
        <v>0</v>
      </c>
      <c r="E58" s="1">
        <v>0</v>
      </c>
      <c r="F58" s="1">
        <v>0</v>
      </c>
      <c r="G58" s="1">
        <v>0</v>
      </c>
      <c r="H58" s="1">
        <v>0</v>
      </c>
    </row>
    <row r="59" spans="1:8" x14ac:dyDescent="0.25">
      <c r="A59" s="65" t="s">
        <v>55</v>
      </c>
      <c r="B59" s="1">
        <v>2417.3333333333335</v>
      </c>
      <c r="C59" s="1">
        <v>2650</v>
      </c>
      <c r="D59" s="1">
        <v>2650</v>
      </c>
      <c r="E59" s="1">
        <v>0</v>
      </c>
      <c r="F59" s="1">
        <v>1952</v>
      </c>
      <c r="G59" s="1">
        <v>0</v>
      </c>
      <c r="H59" s="1">
        <v>0</v>
      </c>
    </row>
    <row r="60" spans="1:8" x14ac:dyDescent="0.25">
      <c r="A60" s="65" t="s">
        <v>56</v>
      </c>
      <c r="B60" s="1">
        <v>2764.2619047619046</v>
      </c>
      <c r="C60" s="1">
        <v>2373.8095238095239</v>
      </c>
      <c r="D60" s="1">
        <v>2373.8095238095239</v>
      </c>
      <c r="E60" s="1">
        <v>0</v>
      </c>
      <c r="F60" s="1">
        <v>3154.7142857142858</v>
      </c>
      <c r="G60" s="1">
        <v>0</v>
      </c>
      <c r="H60" s="1">
        <v>0</v>
      </c>
    </row>
    <row r="61" spans="1:8" x14ac:dyDescent="0.25">
      <c r="A61" s="65" t="s">
        <v>57</v>
      </c>
      <c r="B61" s="1">
        <v>5422.1257731958767</v>
      </c>
      <c r="C61" s="1">
        <v>4668.6416184971094</v>
      </c>
      <c r="D61" s="1">
        <v>0</v>
      </c>
      <c r="E61" s="1">
        <v>4668.6416184971094</v>
      </c>
      <c r="F61" s="1">
        <v>7297.705035971223</v>
      </c>
      <c r="G61" s="1">
        <v>0</v>
      </c>
      <c r="H61" s="1">
        <v>0</v>
      </c>
    </row>
    <row r="62" spans="1:8" x14ac:dyDescent="0.25">
      <c r="A62" s="65" t="s">
        <v>58</v>
      </c>
      <c r="B62" s="1">
        <v>5775.1643835616442</v>
      </c>
      <c r="C62" s="1">
        <v>5119.4870317002878</v>
      </c>
      <c r="D62" s="1">
        <v>0</v>
      </c>
      <c r="E62" s="1">
        <v>5119.4870317002878</v>
      </c>
      <c r="F62" s="1">
        <v>7402.9556962025317</v>
      </c>
      <c r="G62" s="1">
        <v>0</v>
      </c>
      <c r="H62" s="1">
        <v>830</v>
      </c>
    </row>
    <row r="63" spans="1:8" x14ac:dyDescent="0.25">
      <c r="A63" s="65" t="s">
        <v>59</v>
      </c>
      <c r="B63" s="1">
        <v>5576.8095238095239</v>
      </c>
      <c r="C63" s="1">
        <v>6166.3395061728397</v>
      </c>
      <c r="D63" s="1">
        <v>0</v>
      </c>
      <c r="E63" s="1">
        <v>6166.3395061728397</v>
      </c>
      <c r="F63" s="1">
        <v>5770</v>
      </c>
      <c r="G63" s="1">
        <v>0</v>
      </c>
      <c r="H63" s="1">
        <v>734</v>
      </c>
    </row>
    <row r="64" spans="1:8" x14ac:dyDescent="0.25">
      <c r="A64" s="65" t="s">
        <v>60</v>
      </c>
      <c r="B64" s="1">
        <v>2299.2185792349728</v>
      </c>
      <c r="C64" s="1">
        <v>2295.1345029239765</v>
      </c>
      <c r="D64" s="1">
        <v>2295.1345029239765</v>
      </c>
      <c r="E64" s="1">
        <v>0</v>
      </c>
      <c r="F64" s="1">
        <v>3293.875</v>
      </c>
      <c r="G64" s="1">
        <v>0</v>
      </c>
      <c r="H64" s="1">
        <v>484.5</v>
      </c>
    </row>
    <row r="65" spans="1:8" x14ac:dyDescent="0.25">
      <c r="A65" s="65" t="s">
        <v>61</v>
      </c>
      <c r="B65" s="1">
        <v>1748.6135265700484</v>
      </c>
      <c r="C65" s="1">
        <v>1716.7291666666667</v>
      </c>
      <c r="D65" s="1">
        <v>1716.7291666666667</v>
      </c>
      <c r="E65" s="1">
        <v>0</v>
      </c>
      <c r="F65" s="1">
        <v>2156.7333333333331</v>
      </c>
      <c r="G65" s="1">
        <v>0</v>
      </c>
      <c r="H65" s="1">
        <v>0</v>
      </c>
    </row>
    <row r="66" spans="1:8" x14ac:dyDescent="0.25">
      <c r="A66" s="65" t="s">
        <v>62</v>
      </c>
      <c r="B66" s="1">
        <v>1831.2973856209151</v>
      </c>
      <c r="C66" s="1">
        <v>1821.0821428571428</v>
      </c>
      <c r="D66" s="1">
        <v>1821.0821428571428</v>
      </c>
      <c r="E66" s="1">
        <v>0</v>
      </c>
      <c r="F66" s="1">
        <v>2284.9047619047619</v>
      </c>
      <c r="G66" s="1">
        <v>0</v>
      </c>
      <c r="H66" s="1">
        <v>498.2</v>
      </c>
    </row>
    <row r="67" spans="1:8" x14ac:dyDescent="0.25">
      <c r="A67" s="65" t="s">
        <v>63</v>
      </c>
      <c r="B67" s="1">
        <v>1991.9285714285713</v>
      </c>
      <c r="C67" s="1">
        <v>2346.5454545454545</v>
      </c>
      <c r="D67" s="1">
        <v>2346.5454545454545</v>
      </c>
      <c r="E67" s="1">
        <v>0</v>
      </c>
      <c r="F67" s="1">
        <v>0</v>
      </c>
      <c r="G67" s="1">
        <v>0</v>
      </c>
      <c r="H67" s="1">
        <v>691.66666666666663</v>
      </c>
    </row>
    <row r="68" spans="1:8" x14ac:dyDescent="0.25">
      <c r="A68" s="65" t="s">
        <v>64</v>
      </c>
      <c r="B68" s="1">
        <v>1874.3414634146341</v>
      </c>
      <c r="C68" s="1">
        <v>2029.2857142857142</v>
      </c>
      <c r="D68" s="1">
        <v>2029.2857142857142</v>
      </c>
      <c r="E68" s="1">
        <v>0</v>
      </c>
      <c r="F68" s="1">
        <v>2088</v>
      </c>
      <c r="G68" s="1">
        <v>0</v>
      </c>
      <c r="H68" s="1">
        <v>747</v>
      </c>
    </row>
    <row r="69" spans="1:8" x14ac:dyDescent="0.25">
      <c r="A69" s="65" t="s">
        <v>65</v>
      </c>
      <c r="B69" s="1">
        <v>1805.1739130434783</v>
      </c>
      <c r="C69" s="1">
        <v>1917.8095238095239</v>
      </c>
      <c r="D69" s="1">
        <v>1917.8095238095239</v>
      </c>
      <c r="E69" s="1">
        <v>0</v>
      </c>
      <c r="F69" s="1">
        <v>0</v>
      </c>
      <c r="G69" s="1">
        <v>0</v>
      </c>
      <c r="H69" s="1">
        <v>622.5</v>
      </c>
    </row>
    <row r="70" spans="1:8" x14ac:dyDescent="0.25">
      <c r="A70" s="65" t="s">
        <v>66</v>
      </c>
      <c r="B70" s="1">
        <v>2688.98</v>
      </c>
      <c r="C70" s="1">
        <v>2735.387755102041</v>
      </c>
      <c r="D70" s="1">
        <v>2735.387755102041</v>
      </c>
      <c r="E70" s="1">
        <v>0</v>
      </c>
      <c r="F70" s="1">
        <v>0</v>
      </c>
      <c r="G70" s="1">
        <v>0</v>
      </c>
      <c r="H70" s="1">
        <v>415</v>
      </c>
    </row>
    <row r="71" spans="1:8" x14ac:dyDescent="0.25">
      <c r="A71" s="65" t="s">
        <v>67</v>
      </c>
      <c r="B71" s="1">
        <v>5754.130653266332</v>
      </c>
      <c r="C71" s="1">
        <v>5360.2077922077924</v>
      </c>
      <c r="D71" s="1">
        <v>0</v>
      </c>
      <c r="E71" s="1">
        <v>5360.2077922077924</v>
      </c>
      <c r="F71" s="1">
        <v>7393.9534883720926</v>
      </c>
      <c r="G71" s="1">
        <v>0</v>
      </c>
      <c r="H71" s="1">
        <v>830</v>
      </c>
    </row>
    <row r="72" spans="1:8" x14ac:dyDescent="0.25">
      <c r="A72" s="65" t="s">
        <v>68</v>
      </c>
      <c r="B72" s="1">
        <v>3514.5679619349726</v>
      </c>
      <c r="C72" s="1">
        <v>2827.0877267876203</v>
      </c>
      <c r="D72" s="1">
        <v>2827.0877267876203</v>
      </c>
      <c r="E72" s="1">
        <v>0</v>
      </c>
      <c r="F72" s="1">
        <v>5973.9395017793595</v>
      </c>
      <c r="G72" s="1">
        <v>4641.2222222222226</v>
      </c>
      <c r="H72" s="1">
        <v>712.75862068965512</v>
      </c>
    </row>
    <row r="73" spans="1:8" x14ac:dyDescent="0.25">
      <c r="A73" s="65" t="s">
        <v>69</v>
      </c>
      <c r="B73" s="1">
        <v>3745.2194848824188</v>
      </c>
      <c r="C73" s="1">
        <v>2856.9968304278923</v>
      </c>
      <c r="D73" s="1">
        <v>2856.9968304278923</v>
      </c>
      <c r="E73" s="1">
        <v>0</v>
      </c>
      <c r="F73" s="1">
        <v>6263.8755186721992</v>
      </c>
      <c r="G73" s="1">
        <v>3868</v>
      </c>
      <c r="H73" s="1">
        <v>925</v>
      </c>
    </row>
    <row r="74" spans="1:8" x14ac:dyDescent="0.25">
      <c r="A74" s="65" t="s">
        <v>70</v>
      </c>
      <c r="B74" s="1">
        <v>5565.1159003831417</v>
      </c>
      <c r="C74" s="1">
        <v>3095.6173328056984</v>
      </c>
      <c r="D74" s="1">
        <v>3095.6173328056984</v>
      </c>
      <c r="E74" s="1">
        <v>0</v>
      </c>
      <c r="F74" s="1">
        <v>9347.8761904761905</v>
      </c>
      <c r="G74" s="1">
        <v>7715.4888888888891</v>
      </c>
      <c r="H74" s="1">
        <v>0</v>
      </c>
    </row>
    <row r="75" spans="1:8" x14ac:dyDescent="0.25">
      <c r="A75" s="65" t="s">
        <v>71</v>
      </c>
      <c r="B75" s="1">
        <v>5089.4368421052632</v>
      </c>
      <c r="C75" s="1">
        <v>4672.1019108280252</v>
      </c>
      <c r="D75" s="1">
        <v>0</v>
      </c>
      <c r="E75" s="1">
        <v>4672.1019108280252</v>
      </c>
      <c r="F75" s="1">
        <v>7074.939393939394</v>
      </c>
      <c r="G75" s="1">
        <v>0</v>
      </c>
      <c r="H75" s="1">
        <v>0</v>
      </c>
    </row>
    <row r="76" spans="1:8" x14ac:dyDescent="0.25">
      <c r="A76" s="65" t="s">
        <v>72</v>
      </c>
      <c r="B76" s="1">
        <v>5281.6864406779659</v>
      </c>
      <c r="C76" s="1">
        <v>5145.3823529411766</v>
      </c>
      <c r="D76" s="1">
        <v>0</v>
      </c>
      <c r="E76" s="1">
        <v>5145.3823529411766</v>
      </c>
      <c r="F76" s="1">
        <v>6150.625</v>
      </c>
      <c r="G76" s="1">
        <v>0</v>
      </c>
      <c r="H76" s="1">
        <v>0</v>
      </c>
    </row>
    <row r="77" spans="1:8" x14ac:dyDescent="0.25">
      <c r="A77" s="65" t="s">
        <v>73</v>
      </c>
      <c r="B77" s="1">
        <v>5365.8189655172409</v>
      </c>
      <c r="C77" s="1">
        <v>4637.7245508982032</v>
      </c>
      <c r="D77" s="1">
        <v>0</v>
      </c>
      <c r="E77" s="1">
        <v>4637.7245508982032</v>
      </c>
      <c r="F77" s="1">
        <v>7184.1538461538457</v>
      </c>
      <c r="G77" s="1">
        <v>0</v>
      </c>
      <c r="H77" s="1">
        <v>3400</v>
      </c>
    </row>
    <row r="78" spans="1:8" x14ac:dyDescent="0.25">
      <c r="A78" s="65" t="s">
        <v>74</v>
      </c>
      <c r="B78" s="1">
        <v>5662.3440000000001</v>
      </c>
      <c r="C78" s="1">
        <v>4841.2558139534885</v>
      </c>
      <c r="D78" s="1">
        <v>0</v>
      </c>
      <c r="E78" s="1">
        <v>4841.2558139534885</v>
      </c>
      <c r="F78" s="1">
        <v>7472.9487179487178</v>
      </c>
      <c r="G78" s="1">
        <v>0</v>
      </c>
      <c r="H78" s="1">
        <v>0</v>
      </c>
    </row>
    <row r="79" spans="1:8" x14ac:dyDescent="0.25">
      <c r="A79" s="65" t="s">
        <v>75</v>
      </c>
      <c r="B79" s="1">
        <v>5409.2764976958524</v>
      </c>
      <c r="C79" s="1">
        <v>4978.0155038759694</v>
      </c>
      <c r="D79" s="1">
        <v>0</v>
      </c>
      <c r="E79" s="1">
        <v>4978.0155038759694</v>
      </c>
      <c r="F79" s="1">
        <v>6656.1898734177212</v>
      </c>
      <c r="G79" s="1">
        <v>0</v>
      </c>
      <c r="H79" s="1">
        <v>645.55555555555554</v>
      </c>
    </row>
    <row r="80" spans="1:8" x14ac:dyDescent="0.25">
      <c r="A80" s="65" t="s">
        <v>76</v>
      </c>
      <c r="B80" s="1">
        <v>5954.2129032258063</v>
      </c>
      <c r="C80" s="1">
        <v>5274.4795918367345</v>
      </c>
      <c r="D80" s="1">
        <v>0</v>
      </c>
      <c r="E80" s="1">
        <v>5274.4795918367345</v>
      </c>
      <c r="F80" s="1">
        <v>7122.8771929824561</v>
      </c>
      <c r="G80" s="1">
        <v>0</v>
      </c>
      <c r="H80" s="1">
        <v>0</v>
      </c>
    </row>
    <row r="81" spans="1:8" x14ac:dyDescent="0.25">
      <c r="A81" s="65" t="s">
        <v>77</v>
      </c>
      <c r="B81" s="1">
        <v>5168.3462603878115</v>
      </c>
      <c r="C81" s="1">
        <v>4570.9818181818182</v>
      </c>
      <c r="D81" s="1">
        <v>0</v>
      </c>
      <c r="E81" s="1">
        <v>4570.9818181818182</v>
      </c>
      <c r="F81" s="1">
        <v>7078.5232558139533</v>
      </c>
      <c r="G81" s="1">
        <v>0</v>
      </c>
      <c r="H81" s="1">
        <v>0</v>
      </c>
    </row>
    <row r="82" spans="1:8" x14ac:dyDescent="0.25">
      <c r="A82" s="65" t="s">
        <v>78</v>
      </c>
      <c r="B82" s="1">
        <v>4863.4841269841272</v>
      </c>
      <c r="C82" s="1">
        <v>4857.3666666666668</v>
      </c>
      <c r="D82" s="1">
        <v>0</v>
      </c>
      <c r="E82" s="1">
        <v>4857.3666666666668</v>
      </c>
      <c r="F82" s="1">
        <v>4985.833333333333</v>
      </c>
      <c r="G82" s="1">
        <v>0</v>
      </c>
      <c r="H82" s="1">
        <v>0</v>
      </c>
    </row>
    <row r="83" spans="1:8" x14ac:dyDescent="0.25">
      <c r="A83" s="65" t="s">
        <v>79</v>
      </c>
      <c r="B83" s="1">
        <v>2756.1475409836066</v>
      </c>
      <c r="C83" s="1">
        <v>2756.1475409836066</v>
      </c>
      <c r="D83" s="1">
        <v>2756.1475409836066</v>
      </c>
      <c r="E83" s="1">
        <v>0</v>
      </c>
      <c r="F83" s="1">
        <v>0</v>
      </c>
      <c r="G83" s="1">
        <v>0</v>
      </c>
      <c r="H83" s="1">
        <v>0</v>
      </c>
    </row>
    <row r="84" spans="1:8" x14ac:dyDescent="0.25">
      <c r="A84" s="65" t="s">
        <v>80</v>
      </c>
      <c r="B84" s="1">
        <v>5829.3638443935924</v>
      </c>
      <c r="C84" s="1">
        <v>5015.547703180212</v>
      </c>
      <c r="D84" s="1">
        <v>0</v>
      </c>
      <c r="E84" s="1">
        <v>5015.547703180212</v>
      </c>
      <c r="F84" s="1">
        <v>7324.8831168831166</v>
      </c>
      <c r="G84" s="1">
        <v>0</v>
      </c>
      <c r="H84" s="1">
        <v>0</v>
      </c>
    </row>
    <row r="85" spans="1:8" x14ac:dyDescent="0.25">
      <c r="A85" s="65" t="s">
        <v>81</v>
      </c>
      <c r="B85" s="1">
        <v>5576.9807046979868</v>
      </c>
      <c r="C85" s="1">
        <v>5388.4685777287759</v>
      </c>
      <c r="D85" s="1">
        <v>0</v>
      </c>
      <c r="E85" s="1">
        <v>5388.4685777287759</v>
      </c>
      <c r="F85" s="1">
        <v>6963.2931726907627</v>
      </c>
      <c r="G85" s="1">
        <v>0</v>
      </c>
      <c r="H85" s="1">
        <v>717.83783783783781</v>
      </c>
    </row>
    <row r="86" spans="1:8" x14ac:dyDescent="0.25">
      <c r="A86" s="65" t="s">
        <v>82</v>
      </c>
      <c r="B86" s="1">
        <v>5327.5319148936169</v>
      </c>
      <c r="C86" s="1">
        <v>4497.09375</v>
      </c>
      <c r="D86" s="1">
        <v>0</v>
      </c>
      <c r="E86" s="1">
        <v>4497.09375</v>
      </c>
      <c r="F86" s="1">
        <v>7099.1333333333332</v>
      </c>
      <c r="G86" s="1">
        <v>0</v>
      </c>
      <c r="H86" s="1">
        <v>0</v>
      </c>
    </row>
    <row r="87" spans="1:8" x14ac:dyDescent="0.25">
      <c r="A87" s="65" t="s">
        <v>83</v>
      </c>
      <c r="B87" s="1">
        <v>5289.4285714285716</v>
      </c>
      <c r="C87" s="1">
        <v>4983.2495238095235</v>
      </c>
      <c r="D87" s="1">
        <v>0</v>
      </c>
      <c r="E87" s="1">
        <v>4983.2495238095235</v>
      </c>
      <c r="F87" s="1">
        <v>6950.6171875</v>
      </c>
      <c r="G87" s="1">
        <v>0</v>
      </c>
      <c r="H87" s="1">
        <v>965.41666666666663</v>
      </c>
    </row>
    <row r="88" spans="1:8" x14ac:dyDescent="0.25">
      <c r="A88" s="65" t="s">
        <v>84</v>
      </c>
      <c r="B88" s="1">
        <v>4043.8222698072805</v>
      </c>
      <c r="C88" s="1">
        <v>2725.6162361623615</v>
      </c>
      <c r="D88" s="1">
        <v>2725.6162361623615</v>
      </c>
      <c r="E88" s="1">
        <v>0</v>
      </c>
      <c r="F88" s="1">
        <v>6122.641975308642</v>
      </c>
      <c r="G88" s="1">
        <v>4322.0370370370374</v>
      </c>
      <c r="H88" s="1">
        <v>619.06451612903231</v>
      </c>
    </row>
    <row r="89" spans="1:8" x14ac:dyDescent="0.25">
      <c r="A89" s="65" t="s">
        <v>85</v>
      </c>
      <c r="B89" s="1">
        <v>5575.1483253588513</v>
      </c>
      <c r="C89" s="1">
        <v>5046.1326860841427</v>
      </c>
      <c r="D89" s="1">
        <v>0</v>
      </c>
      <c r="E89" s="1">
        <v>5046.1326860841427</v>
      </c>
      <c r="F89" s="1">
        <v>7074.8348623853208</v>
      </c>
      <c r="G89" s="1">
        <v>0</v>
      </c>
      <c r="H89" s="1">
        <v>0</v>
      </c>
    </row>
    <row r="90" spans="1:8" x14ac:dyDescent="0.25">
      <c r="A90" s="65" t="s">
        <v>86</v>
      </c>
      <c r="B90" s="1">
        <v>3359.5230234578626</v>
      </c>
      <c r="C90" s="1">
        <v>2800.0911002102312</v>
      </c>
      <c r="D90" s="1">
        <v>2800.0911002102312</v>
      </c>
      <c r="E90" s="1">
        <v>0</v>
      </c>
      <c r="F90" s="1">
        <v>4421.4052757793761</v>
      </c>
      <c r="G90" s="1">
        <v>2595.5</v>
      </c>
      <c r="H90" s="1">
        <v>699.57142857142856</v>
      </c>
    </row>
    <row r="91" spans="1:8" x14ac:dyDescent="0.25">
      <c r="A91" s="65" t="s">
        <v>87</v>
      </c>
      <c r="B91" s="1">
        <v>5654.5263157894733</v>
      </c>
      <c r="C91" s="1">
        <v>4988.3211678832113</v>
      </c>
      <c r="D91" s="1">
        <v>0</v>
      </c>
      <c r="E91" s="1">
        <v>4988.3211678832113</v>
      </c>
      <c r="F91" s="1">
        <v>7376.6037735849059</v>
      </c>
      <c r="G91" s="1">
        <v>0</v>
      </c>
      <c r="H91" s="1">
        <v>0</v>
      </c>
    </row>
    <row r="92" spans="1:8" x14ac:dyDescent="0.25">
      <c r="A92" s="65" t="s">
        <v>88</v>
      </c>
      <c r="B92" s="1">
        <v>2950.7612551159618</v>
      </c>
      <c r="C92" s="1">
        <v>2857.5050071530759</v>
      </c>
      <c r="D92" s="1">
        <v>2857.5050071530759</v>
      </c>
      <c r="E92" s="1">
        <v>0</v>
      </c>
      <c r="F92" s="1">
        <v>4738.0344827586205</v>
      </c>
      <c r="G92" s="1">
        <v>2810.9</v>
      </c>
      <c r="H92" s="1">
        <v>0</v>
      </c>
    </row>
  </sheetData>
  <mergeCells count="1">
    <mergeCell ref="A2:H2"/>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48"/>
  <sheetViews>
    <sheetView workbookViewId="0">
      <selection sqref="A1:E1"/>
    </sheetView>
  </sheetViews>
  <sheetFormatPr defaultRowHeight="15" x14ac:dyDescent="0.25"/>
  <cols>
    <col min="1" max="1" width="39.140625" style="66" bestFit="1" customWidth="1"/>
    <col min="2" max="2" width="12.7109375" style="1" customWidth="1"/>
    <col min="3" max="3" width="17" style="1" bestFit="1" customWidth="1"/>
    <col min="4" max="4" width="42.140625" style="1" bestFit="1" customWidth="1"/>
    <col min="5" max="5" width="29.5703125" bestFit="1" customWidth="1"/>
  </cols>
  <sheetData>
    <row r="1" spans="1:6" ht="23.25" x14ac:dyDescent="0.35">
      <c r="A1" s="191" t="s">
        <v>189</v>
      </c>
      <c r="B1" s="192"/>
      <c r="C1" s="192"/>
      <c r="D1" s="192"/>
      <c r="E1" s="31"/>
    </row>
    <row r="2" spans="1:6" ht="18.75" x14ac:dyDescent="0.3">
      <c r="A2" s="215" t="s">
        <v>133</v>
      </c>
      <c r="B2" s="215"/>
      <c r="C2" s="215"/>
      <c r="D2" s="215"/>
      <c r="E2" s="215"/>
      <c r="F2" s="1"/>
    </row>
    <row r="3" spans="1:6" x14ac:dyDescent="0.25">
      <c r="A3" s="66" t="s">
        <v>100</v>
      </c>
      <c r="B3" s="1" t="s">
        <v>101</v>
      </c>
      <c r="C3" s="1" t="s">
        <v>175</v>
      </c>
      <c r="D3" s="1" t="s">
        <v>102</v>
      </c>
      <c r="E3" s="1" t="s">
        <v>103</v>
      </c>
      <c r="F3" s="1"/>
    </row>
    <row r="4" spans="1:6" x14ac:dyDescent="0.25">
      <c r="A4" s="66" t="s">
        <v>0</v>
      </c>
      <c r="B4" s="1">
        <v>0</v>
      </c>
      <c r="C4" s="1">
        <v>0</v>
      </c>
      <c r="D4" s="1">
        <v>8000</v>
      </c>
      <c r="E4" s="1">
        <v>0</v>
      </c>
      <c r="F4" s="1"/>
    </row>
    <row r="5" spans="1:6" x14ac:dyDescent="0.25">
      <c r="A5" s="66" t="s">
        <v>1</v>
      </c>
      <c r="B5" s="1">
        <v>0</v>
      </c>
      <c r="C5" s="1">
        <v>0</v>
      </c>
      <c r="D5" s="1">
        <v>8000</v>
      </c>
      <c r="E5" s="1">
        <v>11200</v>
      </c>
      <c r="F5" s="1"/>
    </row>
    <row r="6" spans="1:6" x14ac:dyDescent="0.25">
      <c r="A6" s="66" t="s">
        <v>8</v>
      </c>
      <c r="B6" s="1">
        <v>3407891.17</v>
      </c>
      <c r="C6" s="1">
        <v>0</v>
      </c>
      <c r="D6" s="1">
        <v>36000</v>
      </c>
      <c r="E6" s="1">
        <v>25800</v>
      </c>
      <c r="F6" s="1"/>
    </row>
    <row r="7" spans="1:6" x14ac:dyDescent="0.25">
      <c r="A7" s="66" t="s">
        <v>9</v>
      </c>
      <c r="B7" s="1">
        <v>0</v>
      </c>
      <c r="C7" s="1">
        <v>0</v>
      </c>
      <c r="D7" s="1">
        <v>0</v>
      </c>
      <c r="E7" s="1">
        <v>2000</v>
      </c>
      <c r="F7" s="1"/>
    </row>
    <row r="8" spans="1:6" x14ac:dyDescent="0.25">
      <c r="A8" s="66" t="s">
        <v>10</v>
      </c>
      <c r="B8" s="1">
        <v>0</v>
      </c>
      <c r="C8" s="1">
        <v>0</v>
      </c>
      <c r="D8" s="1">
        <v>12000</v>
      </c>
      <c r="E8" s="1">
        <v>19200</v>
      </c>
      <c r="F8" s="1"/>
    </row>
    <row r="9" spans="1:6" x14ac:dyDescent="0.25">
      <c r="A9" s="66" t="s">
        <v>11</v>
      </c>
      <c r="B9" s="1">
        <v>0</v>
      </c>
      <c r="C9" s="1">
        <v>0</v>
      </c>
      <c r="D9" s="1">
        <v>4000</v>
      </c>
      <c r="E9" s="1">
        <v>3700</v>
      </c>
      <c r="F9" s="1"/>
    </row>
    <row r="10" spans="1:6" x14ac:dyDescent="0.25">
      <c r="A10" s="66" t="s">
        <v>18</v>
      </c>
      <c r="B10" s="1">
        <v>0</v>
      </c>
      <c r="C10" s="1">
        <v>0</v>
      </c>
      <c r="D10" s="1">
        <v>12000</v>
      </c>
      <c r="E10" s="1">
        <v>0</v>
      </c>
      <c r="F10" s="1"/>
    </row>
    <row r="11" spans="1:6" x14ac:dyDescent="0.25">
      <c r="A11" s="66" t="s">
        <v>19</v>
      </c>
      <c r="B11" s="1">
        <v>0</v>
      </c>
      <c r="C11" s="1">
        <v>0</v>
      </c>
      <c r="D11" s="1">
        <v>4000</v>
      </c>
      <c r="E11" s="1">
        <v>6000</v>
      </c>
      <c r="F11" s="1"/>
    </row>
    <row r="12" spans="1:6" x14ac:dyDescent="0.25">
      <c r="A12" s="66" t="s">
        <v>20</v>
      </c>
      <c r="B12" s="1">
        <v>0</v>
      </c>
      <c r="C12" s="1">
        <v>0</v>
      </c>
      <c r="D12" s="1">
        <v>8000</v>
      </c>
      <c r="E12" s="1">
        <v>800</v>
      </c>
      <c r="F12" s="1"/>
    </row>
    <row r="13" spans="1:6" x14ac:dyDescent="0.25">
      <c r="A13" s="66" t="s">
        <v>32</v>
      </c>
      <c r="B13" s="1">
        <v>0</v>
      </c>
      <c r="C13" s="1">
        <v>0</v>
      </c>
      <c r="D13" s="1">
        <v>0</v>
      </c>
      <c r="E13" s="1">
        <v>4000</v>
      </c>
      <c r="F13" s="1"/>
    </row>
    <row r="14" spans="1:6" x14ac:dyDescent="0.25">
      <c r="A14" s="66" t="s">
        <v>35</v>
      </c>
      <c r="B14" s="1">
        <v>1898552.5</v>
      </c>
      <c r="C14" s="1">
        <v>2063.6999999999998</v>
      </c>
      <c r="D14" s="1">
        <v>48000</v>
      </c>
      <c r="E14" s="1">
        <v>22700</v>
      </c>
      <c r="F14" s="1"/>
    </row>
    <row r="15" spans="1:6" x14ac:dyDescent="0.25">
      <c r="A15" s="66" t="s">
        <v>36</v>
      </c>
      <c r="B15" s="1">
        <v>4001683.29</v>
      </c>
      <c r="C15" s="1">
        <v>0</v>
      </c>
      <c r="D15" s="1">
        <v>64000</v>
      </c>
      <c r="E15" s="1">
        <v>24400</v>
      </c>
      <c r="F15" s="1"/>
    </row>
    <row r="16" spans="1:6" x14ac:dyDescent="0.25">
      <c r="A16" s="66" t="s">
        <v>37</v>
      </c>
      <c r="B16" s="1">
        <v>598553.43999999994</v>
      </c>
      <c r="C16" s="1">
        <v>0</v>
      </c>
      <c r="D16" s="1">
        <v>8000</v>
      </c>
      <c r="E16" s="1">
        <v>5200</v>
      </c>
      <c r="F16" s="1"/>
    </row>
    <row r="17" spans="1:6" x14ac:dyDescent="0.25">
      <c r="A17" s="66" t="s">
        <v>38</v>
      </c>
      <c r="B17" s="1">
        <v>421723.76</v>
      </c>
      <c r="C17" s="1">
        <v>1650</v>
      </c>
      <c r="D17" s="1">
        <v>88000</v>
      </c>
      <c r="E17" s="1">
        <v>26200</v>
      </c>
      <c r="F17" s="1"/>
    </row>
    <row r="18" spans="1:6" x14ac:dyDescent="0.25">
      <c r="A18" s="66" t="s">
        <v>39</v>
      </c>
      <c r="B18" s="1">
        <v>253108.27</v>
      </c>
      <c r="C18" s="1">
        <v>0</v>
      </c>
      <c r="D18" s="1">
        <v>12000</v>
      </c>
      <c r="E18" s="1">
        <v>3200</v>
      </c>
      <c r="F18" s="1"/>
    </row>
    <row r="19" spans="1:6" x14ac:dyDescent="0.25">
      <c r="A19" s="66" t="s">
        <v>40</v>
      </c>
      <c r="B19" s="1">
        <v>202342.66</v>
      </c>
      <c r="C19" s="1">
        <v>0</v>
      </c>
      <c r="D19" s="1">
        <v>36000</v>
      </c>
      <c r="E19" s="1">
        <v>5800</v>
      </c>
      <c r="F19" s="1"/>
    </row>
    <row r="20" spans="1:6" x14ac:dyDescent="0.25">
      <c r="A20" s="66" t="s">
        <v>41</v>
      </c>
      <c r="B20" s="1">
        <v>824115.11</v>
      </c>
      <c r="C20" s="1">
        <v>0</v>
      </c>
      <c r="D20" s="1">
        <v>28000</v>
      </c>
      <c r="E20" s="1">
        <v>3200</v>
      </c>
      <c r="F20" s="1"/>
    </row>
    <row r="21" spans="1:6" x14ac:dyDescent="0.25">
      <c r="A21" s="66" t="s">
        <v>42</v>
      </c>
      <c r="B21" s="1">
        <v>0</v>
      </c>
      <c r="C21" s="1">
        <v>0</v>
      </c>
      <c r="D21" s="1">
        <v>8000</v>
      </c>
      <c r="E21" s="1">
        <v>0</v>
      </c>
      <c r="F21" s="1"/>
    </row>
    <row r="22" spans="1:6" x14ac:dyDescent="0.25">
      <c r="A22" s="66" t="s">
        <v>43</v>
      </c>
      <c r="B22" s="1">
        <v>0</v>
      </c>
      <c r="C22" s="1">
        <v>0</v>
      </c>
      <c r="D22" s="1">
        <v>8000</v>
      </c>
      <c r="E22" s="1">
        <v>0</v>
      </c>
      <c r="F22" s="1"/>
    </row>
    <row r="23" spans="1:6" x14ac:dyDescent="0.25">
      <c r="A23" s="66" t="s">
        <v>44</v>
      </c>
      <c r="B23" s="1">
        <v>0</v>
      </c>
      <c r="C23" s="1">
        <v>0</v>
      </c>
      <c r="D23" s="1">
        <v>4000</v>
      </c>
      <c r="E23" s="1">
        <v>0</v>
      </c>
      <c r="F23" s="1"/>
    </row>
    <row r="24" spans="1:6" x14ac:dyDescent="0.25">
      <c r="A24" s="66" t="s">
        <v>50</v>
      </c>
      <c r="B24" s="1">
        <v>228323.65</v>
      </c>
      <c r="C24" s="1">
        <v>1800</v>
      </c>
      <c r="D24" s="1">
        <v>8000</v>
      </c>
      <c r="E24" s="1">
        <v>0</v>
      </c>
      <c r="F24" s="1"/>
    </row>
    <row r="25" spans="1:6" x14ac:dyDescent="0.25">
      <c r="A25" s="66" t="s">
        <v>51</v>
      </c>
      <c r="B25" s="1">
        <v>1220241.3999999999</v>
      </c>
      <c r="C25" s="1">
        <v>0</v>
      </c>
      <c r="D25" s="1">
        <v>52000</v>
      </c>
      <c r="E25" s="1">
        <v>11800</v>
      </c>
      <c r="F25" s="1"/>
    </row>
    <row r="26" spans="1:6" x14ac:dyDescent="0.25">
      <c r="A26" s="66" t="s">
        <v>52</v>
      </c>
      <c r="B26" s="1">
        <v>3968269.71</v>
      </c>
      <c r="C26" s="1">
        <v>2400</v>
      </c>
      <c r="D26" s="1">
        <v>124000</v>
      </c>
      <c r="E26" s="1">
        <v>72000</v>
      </c>
      <c r="F26" s="1"/>
    </row>
    <row r="27" spans="1:6" x14ac:dyDescent="0.25">
      <c r="A27" s="66" t="s">
        <v>53</v>
      </c>
      <c r="B27" s="1">
        <v>2826754.72</v>
      </c>
      <c r="C27" s="1">
        <v>7209.61</v>
      </c>
      <c r="D27" s="1">
        <v>276000</v>
      </c>
      <c r="E27" s="1">
        <v>0</v>
      </c>
      <c r="F27" s="1"/>
    </row>
    <row r="28" spans="1:6" x14ac:dyDescent="0.25">
      <c r="A28" s="66" t="s">
        <v>57</v>
      </c>
      <c r="B28" s="1">
        <v>0</v>
      </c>
      <c r="C28" s="1">
        <v>0</v>
      </c>
      <c r="D28" s="1">
        <v>20000</v>
      </c>
      <c r="E28" s="1">
        <v>4000</v>
      </c>
      <c r="F28" s="1"/>
    </row>
    <row r="29" spans="1:6" x14ac:dyDescent="0.25">
      <c r="A29" s="66" t="s">
        <v>58</v>
      </c>
      <c r="B29" s="1">
        <v>0</v>
      </c>
      <c r="C29" s="1">
        <v>0</v>
      </c>
      <c r="D29" s="1">
        <v>0</v>
      </c>
      <c r="E29" s="1">
        <v>4000</v>
      </c>
      <c r="F29" s="1"/>
    </row>
    <row r="30" spans="1:6" x14ac:dyDescent="0.25">
      <c r="A30" s="66" t="s">
        <v>68</v>
      </c>
      <c r="B30" s="1">
        <v>334626.67</v>
      </c>
      <c r="C30" s="1">
        <v>0</v>
      </c>
      <c r="D30" s="1">
        <v>56000</v>
      </c>
      <c r="E30" s="1">
        <v>21139.200000000001</v>
      </c>
      <c r="F30" s="1"/>
    </row>
    <row r="31" spans="1:6" x14ac:dyDescent="0.25">
      <c r="A31" s="66" t="s">
        <v>69</v>
      </c>
      <c r="B31" s="1">
        <v>265323.93</v>
      </c>
      <c r="C31" s="1">
        <v>0</v>
      </c>
      <c r="D31" s="1">
        <v>12000</v>
      </c>
      <c r="E31" s="1">
        <v>15200</v>
      </c>
      <c r="F31" s="1"/>
    </row>
    <row r="32" spans="1:6" x14ac:dyDescent="0.25">
      <c r="A32" s="66" t="s">
        <v>70</v>
      </c>
      <c r="B32" s="1">
        <v>2807119.75</v>
      </c>
      <c r="C32" s="1">
        <v>0</v>
      </c>
      <c r="D32" s="1">
        <v>44000</v>
      </c>
      <c r="E32" s="1">
        <v>26800</v>
      </c>
      <c r="F32" s="1"/>
    </row>
    <row r="33" spans="1:6" x14ac:dyDescent="0.25">
      <c r="A33" s="66" t="s">
        <v>73</v>
      </c>
      <c r="B33" s="1">
        <v>0</v>
      </c>
      <c r="C33" s="1">
        <v>0</v>
      </c>
      <c r="D33" s="1">
        <v>8000</v>
      </c>
      <c r="E33" s="1">
        <v>0</v>
      </c>
      <c r="F33" s="1"/>
    </row>
    <row r="34" spans="1:6" x14ac:dyDescent="0.25">
      <c r="A34" s="66" t="s">
        <v>75</v>
      </c>
      <c r="B34" s="1">
        <v>0</v>
      </c>
      <c r="C34" s="1">
        <v>0</v>
      </c>
      <c r="D34" s="1">
        <v>4000</v>
      </c>
      <c r="E34" s="1">
        <v>1000</v>
      </c>
      <c r="F34" s="1"/>
    </row>
    <row r="35" spans="1:6" x14ac:dyDescent="0.25">
      <c r="A35" s="66" t="s">
        <v>77</v>
      </c>
      <c r="B35" s="1">
        <v>0</v>
      </c>
      <c r="C35" s="1">
        <v>0</v>
      </c>
      <c r="D35" s="1">
        <v>8000</v>
      </c>
      <c r="E35" s="1">
        <v>2000</v>
      </c>
      <c r="F35" s="1"/>
    </row>
    <row r="36" spans="1:6" x14ac:dyDescent="0.25">
      <c r="A36" s="66" t="s">
        <v>80</v>
      </c>
      <c r="B36" s="1">
        <v>0</v>
      </c>
      <c r="C36" s="1">
        <v>0</v>
      </c>
      <c r="D36" s="1">
        <v>16000</v>
      </c>
      <c r="E36" s="1">
        <v>7200</v>
      </c>
      <c r="F36" s="1"/>
    </row>
    <row r="37" spans="1:6" x14ac:dyDescent="0.25">
      <c r="A37" s="66" t="s">
        <v>81</v>
      </c>
      <c r="B37" s="1">
        <v>0</v>
      </c>
      <c r="C37" s="1">
        <v>0</v>
      </c>
      <c r="D37" s="1">
        <v>12000</v>
      </c>
      <c r="E37" s="1">
        <v>4000</v>
      </c>
      <c r="F37" s="1"/>
    </row>
    <row r="38" spans="1:6" x14ac:dyDescent="0.25">
      <c r="A38" s="66" t="s">
        <v>83</v>
      </c>
      <c r="B38" s="1">
        <v>0</v>
      </c>
      <c r="C38" s="1">
        <v>0</v>
      </c>
      <c r="D38" s="1">
        <v>4000</v>
      </c>
      <c r="E38" s="1">
        <v>4000</v>
      </c>
      <c r="F38" s="1"/>
    </row>
    <row r="39" spans="1:6" x14ac:dyDescent="0.25">
      <c r="A39" s="66" t="s">
        <v>84</v>
      </c>
      <c r="B39" s="1">
        <v>982435.41</v>
      </c>
      <c r="C39" s="1">
        <v>0</v>
      </c>
      <c r="D39" s="1">
        <v>36000</v>
      </c>
      <c r="E39" s="1">
        <v>8800</v>
      </c>
      <c r="F39" s="1"/>
    </row>
    <row r="40" spans="1:6" x14ac:dyDescent="0.25">
      <c r="A40" s="66" t="s">
        <v>85</v>
      </c>
      <c r="B40" s="1">
        <v>0</v>
      </c>
      <c r="C40" s="1">
        <v>0</v>
      </c>
      <c r="D40" s="1">
        <v>20000</v>
      </c>
      <c r="E40" s="1">
        <v>4000</v>
      </c>
      <c r="F40" s="1"/>
    </row>
    <row r="41" spans="1:6" x14ac:dyDescent="0.25">
      <c r="A41" s="66" t="s">
        <v>86</v>
      </c>
      <c r="B41" s="1">
        <v>752127.58</v>
      </c>
      <c r="C41" s="1">
        <v>687.49</v>
      </c>
      <c r="D41" s="1">
        <v>56000</v>
      </c>
      <c r="E41" s="1">
        <v>0</v>
      </c>
      <c r="F41" s="1"/>
    </row>
    <row r="42" spans="1:6" x14ac:dyDescent="0.25">
      <c r="A42" s="66" t="s">
        <v>88</v>
      </c>
      <c r="B42" s="1">
        <v>664153.5</v>
      </c>
      <c r="C42" s="1">
        <v>0</v>
      </c>
      <c r="D42" s="1">
        <v>0</v>
      </c>
      <c r="E42" s="1">
        <v>9600</v>
      </c>
      <c r="F42" s="1"/>
    </row>
    <row r="43" spans="1:6" x14ac:dyDescent="0.25">
      <c r="F43" s="1"/>
    </row>
    <row r="44" spans="1:6" x14ac:dyDescent="0.25">
      <c r="F44" s="1"/>
    </row>
    <row r="45" spans="1:6" x14ac:dyDescent="0.25">
      <c r="F45" s="1"/>
    </row>
    <row r="46" spans="1:6" x14ac:dyDescent="0.25">
      <c r="F46" s="1"/>
    </row>
    <row r="47" spans="1:6" x14ac:dyDescent="0.25">
      <c r="F47" s="1"/>
    </row>
    <row r="48" spans="1:6" x14ac:dyDescent="0.25">
      <c r="F48" s="1"/>
    </row>
  </sheetData>
  <mergeCells count="1">
    <mergeCell ref="A2:E2"/>
  </mergeCell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42"/>
  <sheetViews>
    <sheetView workbookViewId="0">
      <selection sqref="A1:E1"/>
    </sheetView>
  </sheetViews>
  <sheetFormatPr defaultRowHeight="15" x14ac:dyDescent="0.25"/>
  <cols>
    <col min="1" max="1" width="39.140625" style="65" bestFit="1" customWidth="1"/>
    <col min="2" max="2" width="9.5703125" bestFit="1" customWidth="1"/>
    <col min="3" max="3" width="18.42578125" bestFit="1" customWidth="1"/>
    <col min="4" max="4" width="43.5703125" bestFit="1" customWidth="1"/>
    <col min="5" max="5" width="31" bestFit="1" customWidth="1"/>
  </cols>
  <sheetData>
    <row r="1" spans="1:5" ht="23.25" x14ac:dyDescent="0.35">
      <c r="A1" s="191" t="s">
        <v>189</v>
      </c>
      <c r="B1" s="31"/>
      <c r="C1" s="31"/>
      <c r="D1" s="31"/>
      <c r="E1" s="31"/>
    </row>
    <row r="2" spans="1:5" ht="18.75" x14ac:dyDescent="0.3">
      <c r="A2" s="218" t="s">
        <v>97</v>
      </c>
      <c r="B2" s="218"/>
      <c r="C2" s="218"/>
      <c r="D2" s="218"/>
      <c r="E2" s="218"/>
    </row>
    <row r="3" spans="1:5" x14ac:dyDescent="0.25">
      <c r="A3" s="67" t="s">
        <v>100</v>
      </c>
      <c r="B3" s="2" t="s">
        <v>101</v>
      </c>
      <c r="C3" s="2" t="s">
        <v>175</v>
      </c>
      <c r="D3" s="2" t="s">
        <v>102</v>
      </c>
      <c r="E3" s="130" t="s">
        <v>103</v>
      </c>
    </row>
    <row r="4" spans="1:5" x14ac:dyDescent="0.25">
      <c r="A4" s="67" t="s">
        <v>0</v>
      </c>
      <c r="B4" s="2">
        <v>0</v>
      </c>
      <c r="C4" s="2">
        <v>0</v>
      </c>
      <c r="D4" s="2">
        <v>2</v>
      </c>
      <c r="E4" s="130">
        <v>0</v>
      </c>
    </row>
    <row r="5" spans="1:5" x14ac:dyDescent="0.25">
      <c r="A5" s="67" t="s">
        <v>1</v>
      </c>
      <c r="B5" s="2">
        <v>0</v>
      </c>
      <c r="C5" s="2">
        <v>0</v>
      </c>
      <c r="D5" s="2">
        <v>2</v>
      </c>
      <c r="E5" s="130">
        <v>3</v>
      </c>
    </row>
    <row r="6" spans="1:5" x14ac:dyDescent="0.25">
      <c r="A6" s="67" t="s">
        <v>8</v>
      </c>
      <c r="B6" s="2">
        <v>457</v>
      </c>
      <c r="C6" s="2">
        <v>0</v>
      </c>
      <c r="D6" s="2">
        <v>9</v>
      </c>
      <c r="E6" s="130">
        <v>12</v>
      </c>
    </row>
    <row r="7" spans="1:5" x14ac:dyDescent="0.25">
      <c r="A7" s="67" t="s">
        <v>9</v>
      </c>
      <c r="B7" s="2">
        <v>0</v>
      </c>
      <c r="C7" s="2">
        <v>0</v>
      </c>
      <c r="D7" s="2">
        <v>0</v>
      </c>
      <c r="E7" s="130">
        <v>2</v>
      </c>
    </row>
    <row r="8" spans="1:5" x14ac:dyDescent="0.25">
      <c r="A8" s="67" t="s">
        <v>10</v>
      </c>
      <c r="B8" s="2">
        <v>0</v>
      </c>
      <c r="C8" s="2">
        <v>0</v>
      </c>
      <c r="D8" s="2">
        <v>3</v>
      </c>
      <c r="E8" s="130">
        <v>6</v>
      </c>
    </row>
    <row r="9" spans="1:5" x14ac:dyDescent="0.25">
      <c r="A9" s="67" t="s">
        <v>11</v>
      </c>
      <c r="B9" s="2">
        <v>0</v>
      </c>
      <c r="C9" s="2">
        <v>0</v>
      </c>
      <c r="D9" s="2">
        <v>1</v>
      </c>
      <c r="E9" s="130">
        <v>2</v>
      </c>
    </row>
    <row r="10" spans="1:5" x14ac:dyDescent="0.25">
      <c r="A10" s="67" t="s">
        <v>18</v>
      </c>
      <c r="B10" s="2">
        <v>0</v>
      </c>
      <c r="C10" s="2">
        <v>0</v>
      </c>
      <c r="D10" s="2">
        <v>3</v>
      </c>
      <c r="E10" s="130">
        <v>0</v>
      </c>
    </row>
    <row r="11" spans="1:5" x14ac:dyDescent="0.25">
      <c r="A11" s="67" t="s">
        <v>19</v>
      </c>
      <c r="B11" s="2">
        <v>0</v>
      </c>
      <c r="C11" s="2">
        <v>0</v>
      </c>
      <c r="D11" s="2">
        <v>1</v>
      </c>
      <c r="E11" s="130">
        <v>3</v>
      </c>
    </row>
    <row r="12" spans="1:5" x14ac:dyDescent="0.25">
      <c r="A12" s="67" t="s">
        <v>20</v>
      </c>
      <c r="B12" s="2">
        <v>0</v>
      </c>
      <c r="C12" s="2">
        <v>0</v>
      </c>
      <c r="D12" s="2">
        <v>2</v>
      </c>
      <c r="E12" s="130">
        <v>1</v>
      </c>
    </row>
    <row r="13" spans="1:5" x14ac:dyDescent="0.25">
      <c r="A13" s="67" t="s">
        <v>32</v>
      </c>
      <c r="B13" s="2">
        <v>0</v>
      </c>
      <c r="C13" s="2">
        <v>0</v>
      </c>
      <c r="D13" s="2">
        <v>0</v>
      </c>
      <c r="E13" s="130">
        <v>1</v>
      </c>
    </row>
    <row r="14" spans="1:5" x14ac:dyDescent="0.25">
      <c r="A14" s="67" t="s">
        <v>35</v>
      </c>
      <c r="B14" s="2">
        <v>316</v>
      </c>
      <c r="C14" s="2">
        <v>3</v>
      </c>
      <c r="D14" s="2">
        <v>12</v>
      </c>
      <c r="E14" s="130">
        <v>12</v>
      </c>
    </row>
    <row r="15" spans="1:5" x14ac:dyDescent="0.25">
      <c r="A15" s="67" t="s">
        <v>36</v>
      </c>
      <c r="B15" s="2">
        <v>499</v>
      </c>
      <c r="C15" s="2">
        <v>0</v>
      </c>
      <c r="D15" s="2">
        <v>16</v>
      </c>
      <c r="E15" s="130">
        <v>9</v>
      </c>
    </row>
    <row r="16" spans="1:5" x14ac:dyDescent="0.25">
      <c r="A16" s="67" t="s">
        <v>37</v>
      </c>
      <c r="B16" s="2">
        <v>151</v>
      </c>
      <c r="C16" s="2">
        <v>0</v>
      </c>
      <c r="D16" s="2">
        <v>2</v>
      </c>
      <c r="E16" s="130">
        <v>3</v>
      </c>
    </row>
    <row r="17" spans="1:5" x14ac:dyDescent="0.25">
      <c r="A17" s="67" t="s">
        <v>38</v>
      </c>
      <c r="B17" s="2">
        <v>117</v>
      </c>
      <c r="C17" s="2">
        <v>1</v>
      </c>
      <c r="D17" s="2">
        <v>22</v>
      </c>
      <c r="E17" s="130">
        <v>11</v>
      </c>
    </row>
    <row r="18" spans="1:5" x14ac:dyDescent="0.25">
      <c r="A18" s="67" t="s">
        <v>39</v>
      </c>
      <c r="B18" s="2">
        <v>73</v>
      </c>
      <c r="C18" s="2">
        <v>0</v>
      </c>
      <c r="D18" s="2">
        <v>3</v>
      </c>
      <c r="E18" s="130">
        <v>1</v>
      </c>
    </row>
    <row r="19" spans="1:5" x14ac:dyDescent="0.25">
      <c r="A19" s="67" t="s">
        <v>40</v>
      </c>
      <c r="B19" s="2">
        <v>53</v>
      </c>
      <c r="C19" s="2">
        <v>0</v>
      </c>
      <c r="D19" s="2">
        <v>9</v>
      </c>
      <c r="E19" s="130">
        <v>3</v>
      </c>
    </row>
    <row r="20" spans="1:5" x14ac:dyDescent="0.25">
      <c r="A20" s="67" t="s">
        <v>41</v>
      </c>
      <c r="B20" s="2">
        <v>194</v>
      </c>
      <c r="C20" s="2">
        <v>0</v>
      </c>
      <c r="D20" s="2">
        <v>7</v>
      </c>
      <c r="E20" s="130">
        <v>1</v>
      </c>
    </row>
    <row r="21" spans="1:5" x14ac:dyDescent="0.25">
      <c r="A21" s="67" t="s">
        <v>42</v>
      </c>
      <c r="B21" s="2">
        <v>0</v>
      </c>
      <c r="C21" s="2">
        <v>0</v>
      </c>
      <c r="D21" s="2">
        <v>2</v>
      </c>
      <c r="E21" s="130">
        <v>0</v>
      </c>
    </row>
    <row r="22" spans="1:5" x14ac:dyDescent="0.25">
      <c r="A22" s="67" t="s">
        <v>43</v>
      </c>
      <c r="B22" s="2">
        <v>0</v>
      </c>
      <c r="C22" s="2">
        <v>0</v>
      </c>
      <c r="D22" s="2">
        <v>2</v>
      </c>
      <c r="E22" s="130">
        <v>0</v>
      </c>
    </row>
    <row r="23" spans="1:5" x14ac:dyDescent="0.25">
      <c r="A23" s="67" t="s">
        <v>44</v>
      </c>
      <c r="B23" s="2">
        <v>0</v>
      </c>
      <c r="C23" s="2">
        <v>0</v>
      </c>
      <c r="D23" s="2">
        <v>1</v>
      </c>
      <c r="E23" s="130">
        <v>0</v>
      </c>
    </row>
    <row r="24" spans="1:5" x14ac:dyDescent="0.25">
      <c r="A24" s="67" t="s">
        <v>50</v>
      </c>
      <c r="B24" s="2">
        <v>49</v>
      </c>
      <c r="C24" s="2">
        <v>2</v>
      </c>
      <c r="D24" s="2">
        <v>2</v>
      </c>
      <c r="E24" s="130">
        <v>0</v>
      </c>
    </row>
    <row r="25" spans="1:5" x14ac:dyDescent="0.25">
      <c r="A25" s="67" t="s">
        <v>51</v>
      </c>
      <c r="B25" s="2">
        <v>257</v>
      </c>
      <c r="C25" s="2">
        <v>0</v>
      </c>
      <c r="D25" s="2">
        <v>13</v>
      </c>
      <c r="E25" s="130">
        <v>6</v>
      </c>
    </row>
    <row r="26" spans="1:5" x14ac:dyDescent="0.25">
      <c r="A26" s="67" t="s">
        <v>52</v>
      </c>
      <c r="B26" s="2">
        <v>713</v>
      </c>
      <c r="C26" s="2">
        <v>2</v>
      </c>
      <c r="D26" s="2">
        <v>31</v>
      </c>
      <c r="E26" s="130">
        <v>26</v>
      </c>
    </row>
    <row r="27" spans="1:5" x14ac:dyDescent="0.25">
      <c r="A27" s="67" t="s">
        <v>53</v>
      </c>
      <c r="B27" s="2">
        <v>1555</v>
      </c>
      <c r="C27" s="2">
        <v>13</v>
      </c>
      <c r="D27" s="2">
        <v>69</v>
      </c>
      <c r="E27" s="130">
        <v>0</v>
      </c>
    </row>
    <row r="28" spans="1:5" x14ac:dyDescent="0.25">
      <c r="A28" s="67" t="s">
        <v>57</v>
      </c>
      <c r="B28" s="2">
        <v>0</v>
      </c>
      <c r="C28" s="2">
        <v>0</v>
      </c>
      <c r="D28" s="2">
        <v>5</v>
      </c>
      <c r="E28" s="130">
        <v>1</v>
      </c>
    </row>
    <row r="29" spans="1:5" x14ac:dyDescent="0.25">
      <c r="A29" s="67" t="s">
        <v>58</v>
      </c>
      <c r="B29" s="2">
        <v>0</v>
      </c>
      <c r="C29" s="2">
        <v>0</v>
      </c>
      <c r="D29" s="2">
        <v>0</v>
      </c>
      <c r="E29" s="130">
        <v>2</v>
      </c>
    </row>
    <row r="30" spans="1:5" x14ac:dyDescent="0.25">
      <c r="A30" s="67" t="s">
        <v>68</v>
      </c>
      <c r="B30" s="2">
        <v>75</v>
      </c>
      <c r="C30" s="2">
        <v>0</v>
      </c>
      <c r="D30" s="2">
        <v>14</v>
      </c>
      <c r="E30" s="130">
        <v>10</v>
      </c>
    </row>
    <row r="31" spans="1:5" x14ac:dyDescent="0.25">
      <c r="A31" s="67" t="s">
        <v>69</v>
      </c>
      <c r="B31" s="2">
        <v>57</v>
      </c>
      <c r="C31" s="2">
        <v>0</v>
      </c>
      <c r="D31" s="2">
        <v>3</v>
      </c>
      <c r="E31" s="130">
        <v>4</v>
      </c>
    </row>
    <row r="32" spans="1:5" x14ac:dyDescent="0.25">
      <c r="A32" s="67" t="s">
        <v>70</v>
      </c>
      <c r="B32" s="2">
        <v>357</v>
      </c>
      <c r="C32" s="2">
        <v>0</v>
      </c>
      <c r="D32" s="2">
        <v>11</v>
      </c>
      <c r="E32" s="130">
        <v>11</v>
      </c>
    </row>
    <row r="33" spans="1:5" x14ac:dyDescent="0.25">
      <c r="A33" s="67" t="s">
        <v>73</v>
      </c>
      <c r="B33" s="2">
        <v>0</v>
      </c>
      <c r="C33" s="2">
        <v>0</v>
      </c>
      <c r="D33" s="2">
        <v>2</v>
      </c>
      <c r="E33" s="130">
        <v>0</v>
      </c>
    </row>
    <row r="34" spans="1:5" x14ac:dyDescent="0.25">
      <c r="A34" s="67" t="s">
        <v>75</v>
      </c>
      <c r="B34" s="2">
        <v>0</v>
      </c>
      <c r="C34" s="2">
        <v>0</v>
      </c>
      <c r="D34" s="2">
        <v>1</v>
      </c>
      <c r="E34" s="130">
        <v>1</v>
      </c>
    </row>
    <row r="35" spans="1:5" x14ac:dyDescent="0.25">
      <c r="A35" s="67" t="s">
        <v>77</v>
      </c>
      <c r="B35" s="2">
        <v>0</v>
      </c>
      <c r="C35" s="2">
        <v>0</v>
      </c>
      <c r="D35" s="2">
        <v>2</v>
      </c>
      <c r="E35" s="130">
        <v>2</v>
      </c>
    </row>
    <row r="36" spans="1:5" x14ac:dyDescent="0.25">
      <c r="A36" s="67" t="s">
        <v>80</v>
      </c>
      <c r="B36" s="2">
        <v>0</v>
      </c>
      <c r="C36" s="2">
        <v>0</v>
      </c>
      <c r="D36" s="2">
        <v>4</v>
      </c>
      <c r="E36" s="130">
        <v>2</v>
      </c>
    </row>
    <row r="37" spans="1:5" x14ac:dyDescent="0.25">
      <c r="A37" s="67" t="s">
        <v>81</v>
      </c>
      <c r="B37" s="2">
        <v>0</v>
      </c>
      <c r="C37" s="2">
        <v>0</v>
      </c>
      <c r="D37" s="2">
        <v>3</v>
      </c>
      <c r="E37" s="130">
        <v>2</v>
      </c>
    </row>
    <row r="38" spans="1:5" x14ac:dyDescent="0.25">
      <c r="A38" s="67" t="s">
        <v>83</v>
      </c>
      <c r="B38" s="2">
        <v>0</v>
      </c>
      <c r="C38" s="2">
        <v>0</v>
      </c>
      <c r="D38" s="2">
        <v>1</v>
      </c>
      <c r="E38" s="130">
        <v>1</v>
      </c>
    </row>
    <row r="39" spans="1:5" x14ac:dyDescent="0.25">
      <c r="A39" s="67" t="s">
        <v>84</v>
      </c>
      <c r="B39" s="2">
        <v>201</v>
      </c>
      <c r="C39" s="2">
        <v>0</v>
      </c>
      <c r="D39" s="2">
        <v>9</v>
      </c>
      <c r="E39" s="130">
        <v>5</v>
      </c>
    </row>
    <row r="40" spans="1:5" x14ac:dyDescent="0.25">
      <c r="A40" s="67" t="s">
        <v>85</v>
      </c>
      <c r="B40" s="2">
        <v>0</v>
      </c>
      <c r="C40" s="2">
        <v>0</v>
      </c>
      <c r="D40" s="2">
        <v>5</v>
      </c>
      <c r="E40" s="130">
        <v>2</v>
      </c>
    </row>
    <row r="41" spans="1:5" x14ac:dyDescent="0.25">
      <c r="A41" s="67" t="s">
        <v>86</v>
      </c>
      <c r="B41" s="2">
        <v>195</v>
      </c>
      <c r="C41" s="2">
        <v>1</v>
      </c>
      <c r="D41" s="2">
        <v>14</v>
      </c>
      <c r="E41" s="130">
        <v>0</v>
      </c>
    </row>
    <row r="42" spans="1:5" x14ac:dyDescent="0.25">
      <c r="A42" s="67" t="s">
        <v>88</v>
      </c>
      <c r="B42" s="2">
        <v>149</v>
      </c>
      <c r="C42" s="2">
        <v>0</v>
      </c>
      <c r="D42" s="2">
        <v>0</v>
      </c>
      <c r="E42" s="130">
        <v>3</v>
      </c>
    </row>
  </sheetData>
  <mergeCells count="1">
    <mergeCell ref="A2:E2"/>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Data Notes &amp; Definitions</vt:lpstr>
      <vt:lpstr>FAFSA Statistics</vt:lpstr>
      <vt:lpstr>Fiscal Summary</vt:lpstr>
      <vt:lpstr>Award Summary</vt:lpstr>
      <vt:lpstr>Grants Net Payments</vt:lpstr>
      <vt:lpstr>Grants Student Counts</vt:lpstr>
      <vt:lpstr>Grants Average Award</vt:lpstr>
      <vt:lpstr>Billed Award Net Payments</vt:lpstr>
      <vt:lpstr>Billed Award Student Counts</vt:lpstr>
      <vt:lpstr>Billed Award Average Award</vt:lpstr>
      <vt:lpstr>Teaching Stipends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Jordan (CHE)</dc:creator>
  <cp:lastModifiedBy>Allen, Jordan (CHE)</cp:lastModifiedBy>
  <dcterms:created xsi:type="dcterms:W3CDTF">2015-12-14T15:58:15Z</dcterms:created>
  <dcterms:modified xsi:type="dcterms:W3CDTF">2016-11-28T15:13:24Z</dcterms:modified>
</cp:coreProperties>
</file>