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Real Estate\Multifamily\Tax Credit Allocation\RHTC Rounds\2024A-G General Set-Aside\Memos &amp; Postings\"/>
    </mc:Choice>
  </mc:AlternateContent>
  <xr:revisionPtr revIDLastSave="0" documentId="13_ncr:1_{085EA37B-8FA2-45CB-A9B4-1984E38641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plicants" sheetId="1" r:id="rId1"/>
    <sheet name="Credits per Unit" sheetId="3" r:id="rId2"/>
  </sheets>
  <definedNames>
    <definedName name="_xlnm._FilterDatabase" localSheetId="0" hidden="1">Applicants!$A$3:$AA$3</definedName>
    <definedName name="Z_0065C067_C998_49B2_A435_EB0FBE87C0EE_.wvu.Cols" localSheetId="0" hidden="1">Applicants!#REF!</definedName>
    <definedName name="Z_0065C067_C998_49B2_A435_EB0FBE87C0EE_.wvu.FilterData" localSheetId="0" hidden="1">Applicants!$A$3:$ID$3</definedName>
    <definedName name="Z_0E1EF867_5144_4B3F_8ACA_101D38733643_.wvu.Cols" localSheetId="0" hidden="1">Applicants!#REF!</definedName>
    <definedName name="Z_0E1EF867_5144_4B3F_8ACA_101D38733643_.wvu.FilterData" localSheetId="0" hidden="1">Applicants!$A$3:$ID$3</definedName>
    <definedName name="Z_4324E16A_8DC9_4E2C_BF17_A27BB1F09F1A_.wvu.FilterData" localSheetId="0" hidden="1">Applicants!$A$3:$ID$3</definedName>
    <definedName name="Z_93D7B6D2_088F_448B_99C8_81201F7A9DA3_.wvu.Cols" localSheetId="0" hidden="1">Applicants!#REF!</definedName>
    <definedName name="Z_9B08EDA2_3C27_4118_8B2D_F103D6739074_.wvu.FilterData" localSheetId="0" hidden="1">Applicants!$A$3:$ID$3</definedName>
    <definedName name="Z_A6D85B1A_57AA_4100_8E3D_D70D7AEB4456_.wvu.FilterData" localSheetId="0" hidden="1">Applicants!$A$3:$ID$3</definedName>
    <definedName name="Z_AF6784DE_A103_489C_BB79_D6DF34CD37F3_.wvu.Cols" localSheetId="0" hidden="1">Applicants!#REF!</definedName>
    <definedName name="Z_AFB89D6B_0A9B_48D7_9FEB_A9BA7399E3CE_.wvu.Cols" localSheetId="0" hidden="1">Applicants!#REF!</definedName>
    <definedName name="Z_AFB89D6B_0A9B_48D7_9FEB_A9BA7399E3CE_.wvu.FilterData" localSheetId="0" hidden="1">Applicants!$A$3:$ID$3</definedName>
    <definedName name="Z_AFEDF45B_38CE_485A_90D8_2564C4C0F66E_.wvu.Cols" localSheetId="0" hidden="1">Applicants!#REF!</definedName>
    <definedName name="Z_AFEDF45B_38CE_485A_90D8_2564C4C0F66E_.wvu.FilterData" localSheetId="0" hidden="1">Applicants!$A$3:$ID$3</definedName>
    <definedName name="Z_D32481B9_C1F3_46FC_9B35_596DCCC5BA02_.wvu.Cols" localSheetId="0" hidden="1">Applicants!#REF!</definedName>
    <definedName name="Z_ED9CC5B0_930E_44F5_B218_4389F43F75B2_.wvu.FilterData" localSheetId="0" hidden="1">Applicants!$A$3:$ID$3</definedName>
    <definedName name="Z_F4F70DDF_07B0_4F13_999D_966841685322_.wvu.Cols" localSheetId="0" hidden="1">Applicants!#REF!</definedName>
    <definedName name="Z_F4F70DDF_07B0_4F13_999D_966841685322_.wvu.FilterData" localSheetId="0" hidden="1">Applicants!$A$3:$ID$3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" l="1"/>
  <c r="D8" i="3"/>
  <c r="D9" i="3"/>
  <c r="D20" i="3"/>
  <c r="D14" i="3"/>
  <c r="D21" i="3"/>
  <c r="D19" i="3"/>
  <c r="D18" i="3"/>
  <c r="D6" i="3"/>
  <c r="D16" i="3"/>
  <c r="D28" i="3"/>
  <c r="D27" i="3"/>
  <c r="D17" i="3"/>
  <c r="D10" i="3"/>
  <c r="D26" i="3"/>
  <c r="D33" i="3"/>
  <c r="D11" i="3"/>
  <c r="D31" i="3"/>
  <c r="D29" i="3"/>
  <c r="D23" i="3"/>
  <c r="D7" i="3"/>
  <c r="D32" i="3"/>
  <c r="D2" i="3"/>
  <c r="D13" i="3"/>
  <c r="D3" i="3"/>
  <c r="D5" i="3"/>
  <c r="D30" i="3"/>
  <c r="D25" i="3"/>
  <c r="D15" i="3"/>
  <c r="D4" i="3"/>
  <c r="D12" i="3"/>
  <c r="D22" i="3"/>
  <c r="I6" i="3" l="1"/>
  <c r="I3" i="3"/>
  <c r="I4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Rakowski, Alan</author>
  </authors>
  <commentList>
    <comment ref="M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See top of p. 17 of Form A</t>
        </r>
      </text>
    </comment>
    <comment ref="AA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See letter f on p. 45</t>
        </r>
      </text>
    </comment>
  </commentList>
</comments>
</file>

<file path=xl/sharedStrings.xml><?xml version="1.0" encoding="utf-8"?>
<sst xmlns="http://schemas.openxmlformats.org/spreadsheetml/2006/main" count="131" uniqueCount="106">
  <si>
    <t>Development Name</t>
  </si>
  <si>
    <t>Development City</t>
  </si>
  <si>
    <t>Development County</t>
  </si>
  <si>
    <t>Street Address</t>
  </si>
  <si>
    <t>Applicant</t>
  </si>
  <si>
    <t>Applicant Contact</t>
  </si>
  <si>
    <t>Applicant Email</t>
  </si>
  <si>
    <t>Developer</t>
  </si>
  <si>
    <t>Developer Contact</t>
  </si>
  <si>
    <t>Developer Email</t>
  </si>
  <si>
    <t>Developer Phone Number</t>
  </si>
  <si>
    <t>Consultant</t>
  </si>
  <si>
    <t>Consultant Email</t>
  </si>
  <si>
    <t>Tax Credit Units</t>
  </si>
  <si>
    <t>Market Units</t>
  </si>
  <si>
    <t>Total Units</t>
  </si>
  <si>
    <t>Total RHTC Request</t>
  </si>
  <si>
    <t>HOME Request</t>
  </si>
  <si>
    <t>Development Fund Request</t>
  </si>
  <si>
    <t>Total Development Cost</t>
  </si>
  <si>
    <t>Equity Pricing</t>
  </si>
  <si>
    <t>Total Number of Bedrooms</t>
  </si>
  <si>
    <t>Additional Contact Emails</t>
  </si>
  <si>
    <t>Self Score</t>
  </si>
  <si>
    <t>515 East</t>
  </si>
  <si>
    <t>Aspen Meadows</t>
  </si>
  <si>
    <t>Durbin Plaza</t>
  </si>
  <si>
    <t>Grand Meridian</t>
  </si>
  <si>
    <t>Heritage Landing</t>
  </si>
  <si>
    <t>The Jeffersonian</t>
  </si>
  <si>
    <t>Type of Allocation</t>
  </si>
  <si>
    <t>Type of Project</t>
  </si>
  <si>
    <t>Application #</t>
  </si>
  <si>
    <t>Ashton Acres</t>
  </si>
  <si>
    <t>Biggs Sunny Knolls</t>
  </si>
  <si>
    <t>Bridges Townhomes</t>
  </si>
  <si>
    <t>Cherry Tree Court</t>
  </si>
  <si>
    <t>Cotton Mill Apartments</t>
  </si>
  <si>
    <t>Country Villa Apartments</t>
  </si>
  <si>
    <t>Grundy Gardens</t>
  </si>
  <si>
    <t>Hope's Landing</t>
  </si>
  <si>
    <t>House of Kohr</t>
  </si>
  <si>
    <t>Jacobsville Homes</t>
  </si>
  <si>
    <t>Landin Pointe</t>
  </si>
  <si>
    <t>Limestone Edge</t>
  </si>
  <si>
    <t>Messiah Village</t>
  </si>
  <si>
    <t>Mirror Lake Apartments</t>
  </si>
  <si>
    <t>North Pointe</t>
  </si>
  <si>
    <t>Richardson Townhomes</t>
  </si>
  <si>
    <t>Roosevelt Row</t>
  </si>
  <si>
    <t>Sims League Apartments</t>
  </si>
  <si>
    <t>Snowy Owl Commons</t>
  </si>
  <si>
    <t>Spires Senior Village</t>
  </si>
  <si>
    <t>Sycamore Springs</t>
  </si>
  <si>
    <t>The Sterling</t>
  </si>
  <si>
    <t>Village Premier Phase II</t>
  </si>
  <si>
    <t>Willow Trace</t>
  </si>
  <si>
    <t>The Evanston</t>
  </si>
  <si>
    <t>The Maclyn</t>
  </si>
  <si>
    <t>Tax Credit  Per Unit</t>
  </si>
  <si>
    <t>TC Per Unit Cap</t>
  </si>
  <si>
    <t>Points</t>
  </si>
  <si>
    <t>2024A-G-001</t>
  </si>
  <si>
    <t>2024A-G-002</t>
  </si>
  <si>
    <t>2024A-G-003</t>
  </si>
  <si>
    <t>2024A-G-004</t>
  </si>
  <si>
    <t>Allison Rose Gardens</t>
  </si>
  <si>
    <t>Brantwood Crossiong</t>
  </si>
  <si>
    <t>Turnham Terrace</t>
  </si>
  <si>
    <t>Willow Creek Villas</t>
  </si>
  <si>
    <t>Dale</t>
  </si>
  <si>
    <t>North Judson</t>
  </si>
  <si>
    <t>Winamac</t>
  </si>
  <si>
    <t>New Construction</t>
  </si>
  <si>
    <t>Spencer</t>
  </si>
  <si>
    <t>Stark</t>
  </si>
  <si>
    <t>Pulaski</t>
  </si>
  <si>
    <t>300 Block of Vine Street</t>
  </si>
  <si>
    <t>3470 W SR 10</t>
  </si>
  <si>
    <t>505 S Washington St</t>
  </si>
  <si>
    <t>TBD Galbreath Dr</t>
  </si>
  <si>
    <t>Keller Development, Inc.</t>
  </si>
  <si>
    <t>Walters Family Development, LLC</t>
  </si>
  <si>
    <t>Gorman &amp; Company, LLC</t>
  </si>
  <si>
    <t>Sullivan Development LLC</t>
  </si>
  <si>
    <t>Family</t>
  </si>
  <si>
    <t>Dawn A. Gallaway</t>
  </si>
  <si>
    <t>dawn@kellerdev.com</t>
  </si>
  <si>
    <t>260-497-9000</t>
  </si>
  <si>
    <t>N/A</t>
  </si>
  <si>
    <t>Mitch Walters</t>
  </si>
  <si>
    <t>mwalters@justuspropertymanagement.com</t>
  </si>
  <si>
    <t>Walters Family Development LLC</t>
  </si>
  <si>
    <t>317-834-4756</t>
  </si>
  <si>
    <t>Kelli Werner</t>
  </si>
  <si>
    <t>kelli@wernerconsulting.net</t>
  </si>
  <si>
    <t>Trent Claybaugh</t>
  </si>
  <si>
    <t>tclaybaugh@gormanusa.com</t>
  </si>
  <si>
    <t>Gorman &amp; Company</t>
  </si>
  <si>
    <t>952-456-1906</t>
  </si>
  <si>
    <t>John Sullivan</t>
  </si>
  <si>
    <t>john@sullivandevelopmentllc.com</t>
  </si>
  <si>
    <t>Sullivan Development, LLC</t>
  </si>
  <si>
    <t>317-296-8850</t>
  </si>
  <si>
    <t>2024 Tax Credit General Set-Aside Applicant List</t>
  </si>
  <si>
    <t>The information contained in this document is based on initial data entry of applications received on February 5, 2024 and has not been validated by IHCDA.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</si>
</sst>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4" fontId="0" fillId="0" borderId="0" xfId="1" applyFont="1" applyFill="1" applyAlignment="1">
      <alignment horizontal="right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44" fontId="3" fillId="2" borderId="3" xfId="1" applyFont="1" applyFill="1" applyBorder="1" applyAlignment="1">
      <alignment horizontal="right" vertical="center" wrapText="1"/>
    </xf>
    <xf numFmtId="44" fontId="3" fillId="2" borderId="2" xfId="1" applyFont="1" applyFill="1" applyBorder="1" applyAlignment="1">
      <alignment horizontal="right" vertical="center" wrapText="1"/>
    </xf>
    <xf numFmtId="0" fontId="0" fillId="3" borderId="0" xfId="0" applyFill="1"/>
    <xf numFmtId="0" fontId="3" fillId="2" borderId="4" xfId="0" applyFont="1" applyFill="1" applyBorder="1" applyAlignment="1">
      <alignment horizontal="left" vertical="center" wrapText="1"/>
    </xf>
    <xf numFmtId="0" fontId="0" fillId="0" borderId="5" xfId="0" applyBorder="1"/>
    <xf numFmtId="44" fontId="0" fillId="4" borderId="5" xfId="1" applyFont="1" applyFill="1" applyBorder="1"/>
    <xf numFmtId="0" fontId="0" fillId="4" borderId="5" xfId="0" applyFill="1" applyBorder="1"/>
    <xf numFmtId="44" fontId="0" fillId="5" borderId="5" xfId="1" applyFont="1" applyFill="1" applyBorder="1"/>
    <xf numFmtId="0" fontId="0" fillId="5" borderId="5" xfId="0" applyFill="1" applyBorder="1"/>
    <xf numFmtId="44" fontId="0" fillId="6" borderId="5" xfId="1" applyFont="1" applyFill="1" applyBorder="1"/>
    <xf numFmtId="0" fontId="0" fillId="6" borderId="5" xfId="0" applyFill="1" applyBorder="1"/>
    <xf numFmtId="44" fontId="0" fillId="7" borderId="5" xfId="1" applyFont="1" applyFill="1" applyBorder="1"/>
    <xf numFmtId="0" fontId="0" fillId="7" borderId="5" xfId="0" applyFill="1" applyBorder="1"/>
    <xf numFmtId="44" fontId="0" fillId="4" borderId="2" xfId="0" applyNumberFormat="1" applyFill="1" applyBorder="1"/>
    <xf numFmtId="44" fontId="0" fillId="5" borderId="2" xfId="0" applyNumberFormat="1" applyFill="1" applyBorder="1"/>
    <xf numFmtId="44" fontId="0" fillId="6" borderId="2" xfId="0" applyNumberFormat="1" applyFill="1" applyBorder="1"/>
    <xf numFmtId="44" fontId="0" fillId="7" borderId="2" xfId="0" applyNumberFormat="1" applyFill="1" applyBorder="1"/>
    <xf numFmtId="0" fontId="8" fillId="3" borderId="0" xfId="0" applyFont="1" applyFill="1"/>
    <xf numFmtId="44" fontId="0" fillId="3" borderId="0" xfId="1" applyFont="1" applyFill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1" applyFont="1" applyBorder="1" applyAlignment="1">
      <alignment horizontal="right"/>
    </xf>
    <xf numFmtId="0" fontId="0" fillId="3" borderId="0" xfId="0" applyFill="1" applyAlignment="1">
      <alignment horizontal="right"/>
    </xf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0" fontId="0" fillId="0" borderId="2" xfId="0" applyBorder="1"/>
    <xf numFmtId="4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2" xfId="0" applyFill="1" applyBorder="1"/>
    <xf numFmtId="44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44" fontId="0" fillId="3" borderId="0" xfId="1" applyFont="1" applyFill="1" applyBorder="1" applyAlignment="1">
      <alignment horizontal="right"/>
    </xf>
    <xf numFmtId="44" fontId="8" fillId="3" borderId="0" xfId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44" fontId="8" fillId="0" borderId="0" xfId="1" applyFont="1" applyBorder="1" applyAlignment="1">
      <alignment horizontal="right"/>
    </xf>
    <xf numFmtId="0" fontId="9" fillId="0" borderId="0" xfId="2"/>
    <xf numFmtId="0" fontId="9" fillId="0" borderId="0" xfId="2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right"/>
    </xf>
    <xf numFmtId="44" fontId="0" fillId="2" borderId="0" xfId="0" applyNumberFormat="1" applyFill="1"/>
  </cellXfs>
  <cellStyles count="3">
    <cellStyle name="Currency" xfId="1" builtinId="4"/>
    <cellStyle name="Hyperlink" xfId="2" builtinId="8"/>
    <cellStyle name="Normal" xfId="0" builtinId="0"/>
  </cellStyles>
  <dxfs count="41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79F4DA-D262-413C-A311-F5BA38BB4567}" name="Table1" displayName="Table1" ref="A3:AA7" totalsRowShown="0" dataDxfId="39" headerRowBorderDxfId="40" tableBorderDxfId="38" dataCellStyle="Currency">
  <autoFilter ref="A3:AA7" xr:uid="{3879F4DA-D262-413C-A311-F5BA38BB4567}"/>
  <tableColumns count="27">
    <tableColumn id="2" xr3:uid="{F67E3FD9-62B1-4F84-9C10-6EACECB1447D}" name="Self Score" dataDxfId="37"/>
    <tableColumn id="45" xr3:uid="{336588AB-632B-495C-83F1-FB7F67AB2810}" name="Application #" dataDxfId="36" totalsRowDxfId="35"/>
    <tableColumn id="4" xr3:uid="{9BC12269-F15B-4434-884F-B98A06EA3F5C}" name="Development Name"/>
    <tableColumn id="9" xr3:uid="{7699CD9A-17A2-4FCA-B412-3AAD3A7AB25D}" name="Type of Allocation" dataDxfId="34"/>
    <tableColumn id="10" xr3:uid="{ED52EF5C-D4C2-4999-BCFB-7CF35ED113BA}" name="Type of Project" dataDxfId="33"/>
    <tableColumn id="11" xr3:uid="{A1CCFE0D-E3DD-4455-97D8-187E56DCFA6D}" name="Development City" dataDxfId="32"/>
    <tableColumn id="12" xr3:uid="{AFC9E9B2-6405-46C2-8A51-F4DACC31ADC1}" name="Development County" dataDxfId="31"/>
    <tableColumn id="13" xr3:uid="{AD97D65C-19D8-4BFC-95C1-6B46F5E95017}" name="Street Address" dataDxfId="30" totalsRowDxfId="29"/>
    <tableColumn id="14" xr3:uid="{2A6F4C51-3462-4497-BB9B-90960572BBEA}" name="Applicant" dataDxfId="28"/>
    <tableColumn id="15" xr3:uid="{CF59FCC8-1BA4-413C-AF2F-8FBCD814F98E}" name="Applicant Contact" dataDxfId="27"/>
    <tableColumn id="16" xr3:uid="{1B2C8E4D-2A34-485A-B4FB-6DD0456BBF4E}" name="Applicant Email" dataDxfId="26"/>
    <tableColumn id="17" xr3:uid="{EC6A0CCB-4C81-48D9-8604-DC95E0917349}" name="Additional Contact Emails" dataDxfId="25"/>
    <tableColumn id="18" xr3:uid="{BC617350-B7FA-421D-9019-A9B253091382}" name="Developer"/>
    <tableColumn id="19" xr3:uid="{A3E9BDE8-11EA-4EEA-8E75-D0A16A8DA562}" name="Developer Contact" dataDxfId="24"/>
    <tableColumn id="20" xr3:uid="{65248AED-E306-45EA-AF4F-5D51E51BE4B7}" name="Developer Email" dataDxfId="23"/>
    <tableColumn id="21" xr3:uid="{9AEDB533-2E5A-407B-8AB9-94ED34DA2FBF}" name="Developer Phone Number" dataDxfId="22" totalsRowDxfId="21"/>
    <tableColumn id="22" xr3:uid="{2D89C612-32C5-4099-A246-BDFBF7641144}" name="Consultant" dataDxfId="20" totalsRowDxfId="19"/>
    <tableColumn id="23" xr3:uid="{2881A833-7BDD-4A3F-836D-64C6701B6313}" name="Consultant Email" dataDxfId="18" totalsRowDxfId="17"/>
    <tableColumn id="24" xr3:uid="{DA4FE4AB-B630-4D9E-A2D5-246A71834290}" name="Tax Credit Units" dataDxfId="16" totalsRowDxfId="15"/>
    <tableColumn id="25" xr3:uid="{9DB7F5E6-E59B-4433-A255-AA9699CEDFD6}" name="Market Units" dataDxfId="14"/>
    <tableColumn id="26" xr3:uid="{1465961F-C89D-47BD-88EE-437FD4EDFA57}" name="Total Units" dataDxfId="13" totalsRowDxfId="12"/>
    <tableColumn id="27" xr3:uid="{EB427240-B72F-4AB4-A47E-FE5EAB45F3A1}" name="Total Number of Bedrooms" dataDxfId="11" totalsRowDxfId="10"/>
    <tableColumn id="35" xr3:uid="{C1DADB39-1F80-4359-B34A-9A0DEB7B6452}" name="Total RHTC Request" dataDxfId="9" totalsRowDxfId="8" dataCellStyle="Currency" totalsRowCellStyle="Currency"/>
    <tableColumn id="36" xr3:uid="{E5851E9D-FD51-4A36-91C2-5ABBEA621475}" name="HOME Request" dataDxfId="7" totalsRowDxfId="6" dataCellStyle="Currency" totalsRowCellStyle="Currency"/>
    <tableColumn id="37" xr3:uid="{99C79C6E-6340-461F-8C84-A23DC6C065A6}" name="Development Fund Request" dataDxfId="5" totalsRowDxfId="4" dataCellStyle="Currency" totalsRowCellStyle="Currency"/>
    <tableColumn id="39" xr3:uid="{FA4D7E2A-033C-4005-A390-1F819B409E2E}" name="Total Development Cost" dataDxfId="3" totalsRowDxfId="2" dataCellStyle="Currency" totalsRowCellStyle="Currency"/>
    <tableColumn id="41" xr3:uid="{CC2335A3-AE11-4D33-9615-170C380EBFA4}" name="Equity Pricing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n@sullivandevelopmentllc.com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mwalters@justuspropertymanagement.com" TargetMode="External"/><Relationship Id="rId7" Type="http://schemas.openxmlformats.org/officeDocument/2006/relationships/hyperlink" Target="mailto:tclaybaugh@gormanusa.com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dawn@kellerdev.com" TargetMode="External"/><Relationship Id="rId1" Type="http://schemas.openxmlformats.org/officeDocument/2006/relationships/hyperlink" Target="mailto:dawn@kellerdev.com" TargetMode="External"/><Relationship Id="rId6" Type="http://schemas.openxmlformats.org/officeDocument/2006/relationships/hyperlink" Target="mailto:tclaybaugh@gormanusa.com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kelli@wernerconsulting.ne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walters@justuspropertymanagement.com" TargetMode="External"/><Relationship Id="rId9" Type="http://schemas.openxmlformats.org/officeDocument/2006/relationships/hyperlink" Target="mailto:john@sullivandevelopmentll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01"/>
  <sheetViews>
    <sheetView tabSelected="1" zoomScale="90" zoomScaleNormal="90" workbookViewId="0">
      <selection activeCell="C16" sqref="C16"/>
    </sheetView>
  </sheetViews>
  <sheetFormatPr defaultColWidth="9.42578125" defaultRowHeight="15" x14ac:dyDescent="0.25"/>
  <cols>
    <col min="1" max="1" width="14.42578125" style="3" customWidth="1"/>
    <col min="2" max="2" width="17.42578125" style="1" bestFit="1" customWidth="1"/>
    <col min="3" max="3" width="35.42578125" bestFit="1" customWidth="1"/>
    <col min="4" max="4" width="25.5703125" bestFit="1" customWidth="1"/>
    <col min="5" max="5" width="19.140625" bestFit="1" customWidth="1"/>
    <col min="6" max="6" width="22" bestFit="1" customWidth="1"/>
    <col min="7" max="7" width="24.85546875" style="2" bestFit="1" customWidth="1"/>
    <col min="8" max="8" width="22" bestFit="1" customWidth="1"/>
    <col min="9" max="9" width="30.28515625" bestFit="1" customWidth="1"/>
    <col min="10" max="10" width="21.5703125" bestFit="1" customWidth="1"/>
    <col min="11" max="11" width="39.5703125" bestFit="1" customWidth="1"/>
    <col min="12" max="12" width="49.42578125" bestFit="1" customWidth="1"/>
    <col min="13" max="13" width="44" customWidth="1"/>
    <col min="14" max="14" width="40.5703125" bestFit="1" customWidth="1"/>
    <col min="15" max="15" width="46.42578125" style="2" customWidth="1"/>
    <col min="16" max="16" width="44.42578125" style="2" customWidth="1"/>
    <col min="17" max="17" width="19.5703125" style="2" bestFit="1" customWidth="1"/>
    <col min="18" max="18" width="33.42578125" style="3" bestFit="1" customWidth="1"/>
    <col min="19" max="19" width="17.42578125" bestFit="1" customWidth="1"/>
    <col min="20" max="20" width="17.42578125" style="3" bestFit="1" customWidth="1"/>
    <col min="21" max="21" width="10.5703125" style="10" bestFit="1" customWidth="1"/>
    <col min="22" max="22" width="18.5703125" style="4" bestFit="1" customWidth="1"/>
    <col min="23" max="23" width="19.85546875" style="6" bestFit="1" customWidth="1"/>
    <col min="24" max="24" width="27.5703125" style="6" customWidth="1"/>
    <col min="25" max="25" width="27.42578125" style="5" customWidth="1"/>
    <col min="26" max="26" width="20.42578125" customWidth="1"/>
    <col min="27" max="27" width="20.5703125" customWidth="1"/>
    <col min="28" max="250" width="9.42578125" customWidth="1"/>
  </cols>
  <sheetData>
    <row r="1" spans="1:238" s="62" customFormat="1" x14ac:dyDescent="0.25">
      <c r="A1" s="60" t="s">
        <v>104</v>
      </c>
      <c r="B1" s="61"/>
      <c r="G1" s="63"/>
      <c r="O1" s="63"/>
      <c r="P1" s="63"/>
      <c r="Q1" s="63"/>
      <c r="R1" s="64"/>
      <c r="T1" s="64"/>
      <c r="U1" s="65"/>
      <c r="V1" s="66"/>
      <c r="W1" s="67"/>
      <c r="X1" s="67"/>
      <c r="Y1" s="68"/>
    </row>
    <row r="2" spans="1:238" s="62" customFormat="1" x14ac:dyDescent="0.25">
      <c r="A2" s="60" t="s">
        <v>105</v>
      </c>
      <c r="B2" s="61"/>
      <c r="G2" s="63"/>
      <c r="O2" s="63"/>
      <c r="P2" s="63"/>
      <c r="Q2" s="63"/>
      <c r="R2" s="64"/>
      <c r="T2" s="64"/>
      <c r="U2" s="65"/>
      <c r="V2" s="66"/>
      <c r="W2" s="67"/>
      <c r="X2" s="67"/>
      <c r="Y2" s="68"/>
    </row>
    <row r="3" spans="1:238" s="8" customFormat="1" ht="57.6" customHeight="1" thickBot="1" x14ac:dyDescent="0.3">
      <c r="A3" s="16" t="s">
        <v>23</v>
      </c>
      <c r="B3" s="12" t="s">
        <v>32</v>
      </c>
      <c r="C3" s="11" t="s">
        <v>0</v>
      </c>
      <c r="D3" s="13" t="s">
        <v>30</v>
      </c>
      <c r="E3" s="13" t="s">
        <v>31</v>
      </c>
      <c r="F3" s="13" t="s">
        <v>1</v>
      </c>
      <c r="G3" s="13" t="s">
        <v>2</v>
      </c>
      <c r="H3" s="14" t="s">
        <v>3</v>
      </c>
      <c r="I3" s="13" t="s">
        <v>4</v>
      </c>
      <c r="J3" s="13" t="s">
        <v>5</v>
      </c>
      <c r="K3" s="13" t="s">
        <v>6</v>
      </c>
      <c r="L3" s="13" t="s">
        <v>22</v>
      </c>
      <c r="M3" s="11" t="s">
        <v>7</v>
      </c>
      <c r="N3" s="11" t="s">
        <v>8</v>
      </c>
      <c r="O3" s="13" t="s">
        <v>9</v>
      </c>
      <c r="P3" s="15" t="s">
        <v>10</v>
      </c>
      <c r="Q3" s="15" t="s">
        <v>11</v>
      </c>
      <c r="R3" s="15" t="s">
        <v>12</v>
      </c>
      <c r="S3" s="14" t="s">
        <v>13</v>
      </c>
      <c r="T3" s="13" t="s">
        <v>14</v>
      </c>
      <c r="U3" s="16" t="s">
        <v>15</v>
      </c>
      <c r="V3" s="17" t="s">
        <v>21</v>
      </c>
      <c r="W3" s="18" t="s">
        <v>16</v>
      </c>
      <c r="X3" s="22" t="s">
        <v>17</v>
      </c>
      <c r="Y3" s="23" t="s">
        <v>18</v>
      </c>
      <c r="Z3" s="22" t="s">
        <v>19</v>
      </c>
      <c r="AA3" s="19" t="s">
        <v>20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x14ac:dyDescent="0.25">
      <c r="A4" s="3">
        <v>115</v>
      </c>
      <c r="B4" s="1" t="s">
        <v>62</v>
      </c>
      <c r="C4" t="s">
        <v>66</v>
      </c>
      <c r="D4" t="s">
        <v>73</v>
      </c>
      <c r="E4" t="s">
        <v>85</v>
      </c>
      <c r="F4" t="s">
        <v>70</v>
      </c>
      <c r="G4" s="2" t="s">
        <v>74</v>
      </c>
      <c r="H4" s="2" t="s">
        <v>77</v>
      </c>
      <c r="I4" t="s">
        <v>81</v>
      </c>
      <c r="J4" t="s">
        <v>86</v>
      </c>
      <c r="K4" s="58" t="s">
        <v>87</v>
      </c>
      <c r="M4" t="s">
        <v>81</v>
      </c>
      <c r="N4" t="s">
        <v>86</v>
      </c>
      <c r="O4" s="59" t="s">
        <v>87</v>
      </c>
      <c r="P4" s="2" t="s">
        <v>88</v>
      </c>
      <c r="Q4" s="2" t="s">
        <v>89</v>
      </c>
      <c r="R4" s="2" t="s">
        <v>89</v>
      </c>
      <c r="S4" s="3">
        <v>48</v>
      </c>
      <c r="T4" s="3">
        <v>0</v>
      </c>
      <c r="U4" s="3">
        <v>48</v>
      </c>
      <c r="V4" s="4">
        <v>96</v>
      </c>
      <c r="W4" s="9">
        <v>963000</v>
      </c>
      <c r="X4" s="9">
        <v>0</v>
      </c>
      <c r="Y4" s="9">
        <v>750000</v>
      </c>
      <c r="Z4" s="9">
        <v>10283443</v>
      </c>
      <c r="AA4" s="4">
        <v>0.83</v>
      </c>
    </row>
    <row r="5" spans="1:238" x14ac:dyDescent="0.25">
      <c r="A5" s="3">
        <v>111.5</v>
      </c>
      <c r="B5" s="1" t="s">
        <v>63</v>
      </c>
      <c r="C5" t="s">
        <v>67</v>
      </c>
      <c r="D5" t="s">
        <v>73</v>
      </c>
      <c r="E5" t="s">
        <v>85</v>
      </c>
      <c r="F5" t="s">
        <v>71</v>
      </c>
      <c r="G5" s="2" t="s">
        <v>75</v>
      </c>
      <c r="H5" s="2" t="s">
        <v>78</v>
      </c>
      <c r="I5" t="s">
        <v>82</v>
      </c>
      <c r="J5" t="s">
        <v>90</v>
      </c>
      <c r="K5" s="58" t="s">
        <v>91</v>
      </c>
      <c r="M5" t="s">
        <v>92</v>
      </c>
      <c r="N5" t="s">
        <v>90</v>
      </c>
      <c r="O5" s="59" t="s">
        <v>91</v>
      </c>
      <c r="P5" s="2" t="s">
        <v>93</v>
      </c>
      <c r="Q5" s="2" t="s">
        <v>94</v>
      </c>
      <c r="R5" s="59" t="s">
        <v>95</v>
      </c>
      <c r="S5" s="3">
        <v>30</v>
      </c>
      <c r="T5" s="3">
        <v>0</v>
      </c>
      <c r="U5" s="3">
        <v>30</v>
      </c>
      <c r="V5" s="4">
        <v>96</v>
      </c>
      <c r="W5" s="9">
        <v>1200000</v>
      </c>
      <c r="X5" s="9">
        <v>0</v>
      </c>
      <c r="Y5" s="9">
        <v>750000</v>
      </c>
      <c r="Z5" s="9">
        <v>12006100</v>
      </c>
      <c r="AA5" s="4">
        <v>0.85</v>
      </c>
    </row>
    <row r="6" spans="1:238" x14ac:dyDescent="0.25">
      <c r="A6" s="3">
        <v>115</v>
      </c>
      <c r="B6" s="1" t="s">
        <v>64</v>
      </c>
      <c r="C6" t="s">
        <v>68</v>
      </c>
      <c r="D6" t="s">
        <v>73</v>
      </c>
      <c r="E6" t="s">
        <v>85</v>
      </c>
      <c r="F6" t="s">
        <v>70</v>
      </c>
      <c r="G6" s="2" t="s">
        <v>74</v>
      </c>
      <c r="H6" s="2" t="s">
        <v>79</v>
      </c>
      <c r="I6" t="s">
        <v>83</v>
      </c>
      <c r="J6" t="s">
        <v>96</v>
      </c>
      <c r="K6" s="58" t="s">
        <v>97</v>
      </c>
      <c r="M6" t="s">
        <v>98</v>
      </c>
      <c r="N6" t="s">
        <v>96</v>
      </c>
      <c r="O6" s="59" t="s">
        <v>97</v>
      </c>
      <c r="P6" s="2" t="s">
        <v>99</v>
      </c>
      <c r="Q6" s="2" t="s">
        <v>89</v>
      </c>
      <c r="R6" s="2" t="s">
        <v>89</v>
      </c>
      <c r="S6" s="3">
        <v>48</v>
      </c>
      <c r="T6" s="3">
        <v>0</v>
      </c>
      <c r="U6" s="3">
        <v>48</v>
      </c>
      <c r="V6" s="4">
        <v>64</v>
      </c>
      <c r="W6" s="9">
        <v>996000</v>
      </c>
      <c r="X6" s="9">
        <v>0</v>
      </c>
      <c r="Y6" s="9">
        <v>750000</v>
      </c>
      <c r="Z6" s="9">
        <v>12343951</v>
      </c>
      <c r="AA6" s="4">
        <v>0.89</v>
      </c>
    </row>
    <row r="7" spans="1:238" x14ac:dyDescent="0.25">
      <c r="A7" s="3">
        <v>114</v>
      </c>
      <c r="B7" s="1" t="s">
        <v>65</v>
      </c>
      <c r="C7" t="s">
        <v>69</v>
      </c>
      <c r="D7" t="s">
        <v>73</v>
      </c>
      <c r="E7" t="s">
        <v>85</v>
      </c>
      <c r="F7" t="s">
        <v>72</v>
      </c>
      <c r="G7" s="2" t="s">
        <v>76</v>
      </c>
      <c r="H7" s="2" t="s">
        <v>80</v>
      </c>
      <c r="I7" t="s">
        <v>84</v>
      </c>
      <c r="J7" t="s">
        <v>100</v>
      </c>
      <c r="K7" s="58" t="s">
        <v>101</v>
      </c>
      <c r="M7" t="s">
        <v>102</v>
      </c>
      <c r="N7" t="s">
        <v>100</v>
      </c>
      <c r="O7" s="59" t="s">
        <v>101</v>
      </c>
      <c r="P7" s="2" t="s">
        <v>103</v>
      </c>
      <c r="Q7" s="2" t="s">
        <v>89</v>
      </c>
      <c r="R7" s="2" t="s">
        <v>89</v>
      </c>
      <c r="S7" s="3">
        <v>34</v>
      </c>
      <c r="T7" s="3">
        <v>0</v>
      </c>
      <c r="U7" s="3">
        <v>34</v>
      </c>
      <c r="V7" s="4">
        <v>68</v>
      </c>
      <c r="W7" s="9">
        <v>965000</v>
      </c>
      <c r="X7" s="9">
        <v>0</v>
      </c>
      <c r="Y7" s="9">
        <v>750000</v>
      </c>
      <c r="Z7" s="9">
        <v>9371875</v>
      </c>
      <c r="AA7" s="4">
        <v>0.84</v>
      </c>
    </row>
    <row r="8" spans="1:238" x14ac:dyDescent="0.25">
      <c r="U8" s="4"/>
    </row>
    <row r="9" spans="1:238" x14ac:dyDescent="0.25">
      <c r="U9" s="4"/>
    </row>
    <row r="10" spans="1:238" x14ac:dyDescent="0.25">
      <c r="U10" s="4"/>
    </row>
    <row r="11" spans="1:238" x14ac:dyDescent="0.25">
      <c r="U11" s="4"/>
    </row>
    <row r="12" spans="1:238" x14ac:dyDescent="0.25">
      <c r="U12" s="4"/>
    </row>
    <row r="13" spans="1:238" x14ac:dyDescent="0.25">
      <c r="U13" s="4"/>
    </row>
    <row r="14" spans="1:238" x14ac:dyDescent="0.25">
      <c r="U14" s="4"/>
    </row>
    <row r="15" spans="1:238" x14ac:dyDescent="0.25">
      <c r="U15" s="4"/>
    </row>
    <row r="16" spans="1:238" x14ac:dyDescent="0.25">
      <c r="U16" s="4"/>
    </row>
    <row r="17" spans="21:21" x14ac:dyDescent="0.25">
      <c r="U17" s="4"/>
    </row>
    <row r="18" spans="21:21" x14ac:dyDescent="0.25">
      <c r="U18" s="4"/>
    </row>
    <row r="19" spans="21:21" x14ac:dyDescent="0.25">
      <c r="U19" s="4"/>
    </row>
    <row r="20" spans="21:21" x14ac:dyDescent="0.25">
      <c r="U20" s="4"/>
    </row>
    <row r="21" spans="21:21" x14ac:dyDescent="0.25">
      <c r="U21" s="4"/>
    </row>
    <row r="22" spans="21:21" x14ac:dyDescent="0.25">
      <c r="U22" s="4"/>
    </row>
    <row r="23" spans="21:21" x14ac:dyDescent="0.25">
      <c r="U23" s="4"/>
    </row>
    <row r="24" spans="21:21" x14ac:dyDescent="0.25">
      <c r="U24" s="4"/>
    </row>
    <row r="25" spans="21:21" x14ac:dyDescent="0.25">
      <c r="U25" s="4"/>
    </row>
    <row r="26" spans="21:21" x14ac:dyDescent="0.25">
      <c r="U26" s="4"/>
    </row>
    <row r="27" spans="21:21" x14ac:dyDescent="0.25">
      <c r="U27" s="4"/>
    </row>
    <row r="28" spans="21:21" x14ac:dyDescent="0.25">
      <c r="U28" s="4"/>
    </row>
    <row r="29" spans="21:21" x14ac:dyDescent="0.25">
      <c r="U29" s="4"/>
    </row>
    <row r="30" spans="21:21" x14ac:dyDescent="0.25">
      <c r="U30" s="4"/>
    </row>
    <row r="31" spans="21:21" x14ac:dyDescent="0.25">
      <c r="U31" s="4"/>
    </row>
    <row r="32" spans="21:21" x14ac:dyDescent="0.25">
      <c r="U32" s="4"/>
    </row>
    <row r="33" spans="21:21" x14ac:dyDescent="0.25">
      <c r="U33" s="4"/>
    </row>
    <row r="34" spans="21:21" x14ac:dyDescent="0.25">
      <c r="U34" s="4"/>
    </row>
    <row r="35" spans="21:21" x14ac:dyDescent="0.25">
      <c r="U35" s="4"/>
    </row>
    <row r="36" spans="21:21" x14ac:dyDescent="0.25">
      <c r="U36" s="4"/>
    </row>
    <row r="37" spans="21:21" x14ac:dyDescent="0.25">
      <c r="U37" s="4"/>
    </row>
    <row r="38" spans="21:21" x14ac:dyDescent="0.25">
      <c r="U38" s="4"/>
    </row>
    <row r="39" spans="21:21" x14ac:dyDescent="0.25">
      <c r="U39" s="4"/>
    </row>
    <row r="40" spans="21:21" x14ac:dyDescent="0.25">
      <c r="U40" s="4"/>
    </row>
    <row r="41" spans="21:21" x14ac:dyDescent="0.25">
      <c r="U41" s="4"/>
    </row>
    <row r="42" spans="21:21" x14ac:dyDescent="0.25">
      <c r="U42" s="4"/>
    </row>
    <row r="43" spans="21:21" x14ac:dyDescent="0.25">
      <c r="U43" s="4"/>
    </row>
    <row r="44" spans="21:21" x14ac:dyDescent="0.25">
      <c r="U44" s="4"/>
    </row>
    <row r="45" spans="21:21" x14ac:dyDescent="0.25">
      <c r="U45" s="4"/>
    </row>
    <row r="46" spans="21:21" x14ac:dyDescent="0.25">
      <c r="U46" s="4"/>
    </row>
    <row r="47" spans="21:21" x14ac:dyDescent="0.25">
      <c r="U47" s="4"/>
    </row>
    <row r="48" spans="21:21" x14ac:dyDescent="0.25">
      <c r="U48" s="4"/>
    </row>
    <row r="49" spans="21:21" x14ac:dyDescent="0.25">
      <c r="U49" s="4"/>
    </row>
    <row r="50" spans="21:21" x14ac:dyDescent="0.25">
      <c r="U50" s="4"/>
    </row>
    <row r="51" spans="21:21" x14ac:dyDescent="0.25">
      <c r="U51" s="4"/>
    </row>
    <row r="52" spans="21:21" x14ac:dyDescent="0.25">
      <c r="U52" s="4"/>
    </row>
    <row r="53" spans="21:21" x14ac:dyDescent="0.25">
      <c r="U53" s="4"/>
    </row>
    <row r="54" spans="21:21" x14ac:dyDescent="0.25">
      <c r="U54" s="4"/>
    </row>
    <row r="55" spans="21:21" x14ac:dyDescent="0.25">
      <c r="U55" s="4"/>
    </row>
    <row r="56" spans="21:21" x14ac:dyDescent="0.25">
      <c r="U56" s="4"/>
    </row>
    <row r="57" spans="21:21" x14ac:dyDescent="0.25">
      <c r="U57" s="4"/>
    </row>
    <row r="58" spans="21:21" x14ac:dyDescent="0.25">
      <c r="U58" s="4"/>
    </row>
    <row r="59" spans="21:21" x14ac:dyDescent="0.25">
      <c r="U59" s="4"/>
    </row>
    <row r="60" spans="21:21" x14ac:dyDescent="0.25">
      <c r="U60" s="4"/>
    </row>
    <row r="61" spans="21:21" x14ac:dyDescent="0.25">
      <c r="U61" s="4"/>
    </row>
    <row r="62" spans="21:21" x14ac:dyDescent="0.25">
      <c r="U62" s="4"/>
    </row>
    <row r="63" spans="21:21" x14ac:dyDescent="0.25">
      <c r="U63" s="4"/>
    </row>
    <row r="64" spans="21:21" x14ac:dyDescent="0.25">
      <c r="U64" s="4"/>
    </row>
    <row r="65" spans="21:21" x14ac:dyDescent="0.25">
      <c r="U65" s="4"/>
    </row>
    <row r="66" spans="21:21" x14ac:dyDescent="0.25">
      <c r="U66" s="4"/>
    </row>
    <row r="67" spans="21:21" x14ac:dyDescent="0.25">
      <c r="U67" s="4"/>
    </row>
    <row r="68" spans="21:21" x14ac:dyDescent="0.25">
      <c r="U68" s="4"/>
    </row>
    <row r="69" spans="21:21" x14ac:dyDescent="0.25">
      <c r="U69" s="4"/>
    </row>
    <row r="70" spans="21:21" x14ac:dyDescent="0.25">
      <c r="U70" s="4"/>
    </row>
    <row r="71" spans="21:21" x14ac:dyDescent="0.25">
      <c r="U71" s="4"/>
    </row>
    <row r="72" spans="21:21" x14ac:dyDescent="0.25">
      <c r="U72" s="4"/>
    </row>
    <row r="73" spans="21:21" x14ac:dyDescent="0.25">
      <c r="U73" s="4"/>
    </row>
    <row r="74" spans="21:21" x14ac:dyDescent="0.25">
      <c r="U74" s="4"/>
    </row>
    <row r="75" spans="21:21" x14ac:dyDescent="0.25">
      <c r="U75" s="4"/>
    </row>
    <row r="76" spans="21:21" x14ac:dyDescent="0.25">
      <c r="U76" s="4"/>
    </row>
    <row r="77" spans="21:21" x14ac:dyDescent="0.25">
      <c r="U77" s="4"/>
    </row>
    <row r="78" spans="21:21" x14ac:dyDescent="0.25">
      <c r="U78" s="4"/>
    </row>
    <row r="79" spans="21:21" x14ac:dyDescent="0.25">
      <c r="U79" s="4"/>
    </row>
    <row r="80" spans="21:21" x14ac:dyDescent="0.25">
      <c r="U80" s="4"/>
    </row>
    <row r="81" spans="21:21" x14ac:dyDescent="0.25">
      <c r="U81" s="4"/>
    </row>
    <row r="82" spans="21:21" x14ac:dyDescent="0.25">
      <c r="U82" s="4"/>
    </row>
    <row r="83" spans="21:21" x14ac:dyDescent="0.25">
      <c r="U83" s="4"/>
    </row>
    <row r="84" spans="21:21" x14ac:dyDescent="0.25">
      <c r="U84" s="4"/>
    </row>
    <row r="85" spans="21:21" x14ac:dyDescent="0.25">
      <c r="U85" s="4"/>
    </row>
    <row r="86" spans="21:21" x14ac:dyDescent="0.25">
      <c r="U86" s="4"/>
    </row>
    <row r="87" spans="21:21" x14ac:dyDescent="0.25">
      <c r="U87" s="4"/>
    </row>
    <row r="88" spans="21:21" x14ac:dyDescent="0.25">
      <c r="U88" s="4"/>
    </row>
    <row r="89" spans="21:21" x14ac:dyDescent="0.25">
      <c r="U89" s="4"/>
    </row>
    <row r="90" spans="21:21" x14ac:dyDescent="0.25">
      <c r="U90" s="4"/>
    </row>
    <row r="91" spans="21:21" x14ac:dyDescent="0.25">
      <c r="U91" s="4"/>
    </row>
    <row r="92" spans="21:21" x14ac:dyDescent="0.25">
      <c r="U92" s="4"/>
    </row>
    <row r="93" spans="21:21" x14ac:dyDescent="0.25">
      <c r="U93" s="4"/>
    </row>
    <row r="94" spans="21:21" x14ac:dyDescent="0.25">
      <c r="U94" s="4"/>
    </row>
    <row r="95" spans="21:21" x14ac:dyDescent="0.25">
      <c r="U95" s="4"/>
    </row>
    <row r="96" spans="21:21" x14ac:dyDescent="0.25">
      <c r="U96" s="4"/>
    </row>
    <row r="97" spans="21:21" x14ac:dyDescent="0.25">
      <c r="U97" s="4"/>
    </row>
    <row r="98" spans="21:21" x14ac:dyDescent="0.25">
      <c r="U98" s="4"/>
    </row>
    <row r="99" spans="21:21" x14ac:dyDescent="0.25">
      <c r="U99" s="4"/>
    </row>
    <row r="100" spans="21:21" x14ac:dyDescent="0.25">
      <c r="U100" s="4"/>
    </row>
    <row r="101" spans="21:21" x14ac:dyDescent="0.25">
      <c r="U101" s="4"/>
    </row>
    <row r="102" spans="21:21" x14ac:dyDescent="0.25">
      <c r="U102" s="4"/>
    </row>
    <row r="103" spans="21:21" x14ac:dyDescent="0.25">
      <c r="U103" s="4"/>
    </row>
    <row r="104" spans="21:21" x14ac:dyDescent="0.25">
      <c r="U104" s="4"/>
    </row>
    <row r="105" spans="21:21" x14ac:dyDescent="0.25">
      <c r="U105" s="4"/>
    </row>
    <row r="106" spans="21:21" x14ac:dyDescent="0.25">
      <c r="U106" s="4"/>
    </row>
    <row r="107" spans="21:21" x14ac:dyDescent="0.25">
      <c r="U107" s="4"/>
    </row>
    <row r="108" spans="21:21" x14ac:dyDescent="0.25">
      <c r="U108" s="4"/>
    </row>
    <row r="109" spans="21:21" x14ac:dyDescent="0.25">
      <c r="U109" s="4"/>
    </row>
    <row r="110" spans="21:21" x14ac:dyDescent="0.25">
      <c r="U110" s="4"/>
    </row>
    <row r="111" spans="21:21" x14ac:dyDescent="0.25">
      <c r="U111" s="4"/>
    </row>
    <row r="112" spans="21:21" x14ac:dyDescent="0.25">
      <c r="U112" s="4"/>
    </row>
    <row r="113" spans="21:21" x14ac:dyDescent="0.25">
      <c r="U113" s="4"/>
    </row>
    <row r="114" spans="21:21" x14ac:dyDescent="0.25">
      <c r="U114" s="4"/>
    </row>
    <row r="115" spans="21:21" x14ac:dyDescent="0.25">
      <c r="U115" s="4"/>
    </row>
    <row r="116" spans="21:21" x14ac:dyDescent="0.25">
      <c r="U116" s="4"/>
    </row>
    <row r="117" spans="21:21" x14ac:dyDescent="0.25">
      <c r="U117" s="4"/>
    </row>
    <row r="118" spans="21:21" x14ac:dyDescent="0.25">
      <c r="U118" s="4"/>
    </row>
    <row r="119" spans="21:21" x14ac:dyDescent="0.25">
      <c r="U119" s="4"/>
    </row>
    <row r="120" spans="21:21" x14ac:dyDescent="0.25">
      <c r="U120" s="4"/>
    </row>
    <row r="121" spans="21:21" x14ac:dyDescent="0.25">
      <c r="U121" s="4"/>
    </row>
    <row r="122" spans="21:21" x14ac:dyDescent="0.25">
      <c r="U122" s="4"/>
    </row>
    <row r="123" spans="21:21" x14ac:dyDescent="0.25">
      <c r="U123" s="4"/>
    </row>
    <row r="124" spans="21:21" x14ac:dyDescent="0.25">
      <c r="U124" s="4"/>
    </row>
    <row r="125" spans="21:21" x14ac:dyDescent="0.25">
      <c r="U125" s="4"/>
    </row>
    <row r="126" spans="21:21" x14ac:dyDescent="0.25">
      <c r="U126" s="4"/>
    </row>
    <row r="127" spans="21:21" x14ac:dyDescent="0.25">
      <c r="U127" s="4"/>
    </row>
    <row r="128" spans="21:21" x14ac:dyDescent="0.25">
      <c r="U128" s="4"/>
    </row>
    <row r="129" spans="21:21" x14ac:dyDescent="0.25">
      <c r="U129" s="4"/>
    </row>
    <row r="130" spans="21:21" x14ac:dyDescent="0.25">
      <c r="U130" s="4"/>
    </row>
    <row r="131" spans="21:21" x14ac:dyDescent="0.25">
      <c r="U131" s="4"/>
    </row>
    <row r="132" spans="21:21" x14ac:dyDescent="0.25">
      <c r="U132" s="4"/>
    </row>
    <row r="133" spans="21:21" x14ac:dyDescent="0.25">
      <c r="U133" s="4"/>
    </row>
    <row r="134" spans="21:21" x14ac:dyDescent="0.25">
      <c r="U134" s="4"/>
    </row>
    <row r="135" spans="21:21" x14ac:dyDescent="0.25">
      <c r="U135" s="4"/>
    </row>
    <row r="136" spans="21:21" x14ac:dyDescent="0.25">
      <c r="U136" s="4"/>
    </row>
    <row r="137" spans="21:21" x14ac:dyDescent="0.25">
      <c r="U137" s="4"/>
    </row>
    <row r="138" spans="21:21" x14ac:dyDescent="0.25">
      <c r="U138" s="4"/>
    </row>
    <row r="139" spans="21:21" x14ac:dyDescent="0.25">
      <c r="U139" s="4"/>
    </row>
    <row r="140" spans="21:21" x14ac:dyDescent="0.25">
      <c r="U140" s="4"/>
    </row>
    <row r="141" spans="21:21" x14ac:dyDescent="0.25">
      <c r="U141" s="4"/>
    </row>
    <row r="142" spans="21:21" x14ac:dyDescent="0.25">
      <c r="U142" s="4"/>
    </row>
    <row r="143" spans="21:21" x14ac:dyDescent="0.25">
      <c r="U143" s="4"/>
    </row>
    <row r="144" spans="21:21" x14ac:dyDescent="0.25">
      <c r="U144" s="4"/>
    </row>
    <row r="145" spans="21:21" x14ac:dyDescent="0.25">
      <c r="U145" s="4"/>
    </row>
    <row r="146" spans="21:21" x14ac:dyDescent="0.25">
      <c r="U146" s="4"/>
    </row>
    <row r="147" spans="21:21" x14ac:dyDescent="0.25">
      <c r="U147" s="4"/>
    </row>
    <row r="148" spans="21:21" x14ac:dyDescent="0.25">
      <c r="U148" s="4"/>
    </row>
    <row r="149" spans="21:21" x14ac:dyDescent="0.25">
      <c r="U149" s="4"/>
    </row>
    <row r="150" spans="21:21" x14ac:dyDescent="0.25">
      <c r="U150" s="4"/>
    </row>
    <row r="151" spans="21:21" x14ac:dyDescent="0.25">
      <c r="U151" s="4"/>
    </row>
    <row r="152" spans="21:21" x14ac:dyDescent="0.25">
      <c r="U152" s="4"/>
    </row>
    <row r="153" spans="21:21" x14ac:dyDescent="0.25">
      <c r="U153" s="4"/>
    </row>
    <row r="154" spans="21:21" x14ac:dyDescent="0.25">
      <c r="U154" s="4"/>
    </row>
    <row r="155" spans="21:21" x14ac:dyDescent="0.25">
      <c r="U155" s="4"/>
    </row>
    <row r="156" spans="21:21" x14ac:dyDescent="0.25">
      <c r="U156" s="4"/>
    </row>
    <row r="157" spans="21:21" x14ac:dyDescent="0.25">
      <c r="U157" s="4"/>
    </row>
    <row r="158" spans="21:21" x14ac:dyDescent="0.25">
      <c r="U158" s="4"/>
    </row>
    <row r="159" spans="21:21" x14ac:dyDescent="0.25">
      <c r="U159" s="4"/>
    </row>
    <row r="160" spans="21:21" x14ac:dyDescent="0.25">
      <c r="U160" s="4"/>
    </row>
    <row r="161" spans="21:21" x14ac:dyDescent="0.25">
      <c r="U161" s="4"/>
    </row>
    <row r="162" spans="21:21" x14ac:dyDescent="0.25">
      <c r="U162" s="4"/>
    </row>
    <row r="163" spans="21:21" x14ac:dyDescent="0.25">
      <c r="U163" s="4"/>
    </row>
    <row r="164" spans="21:21" x14ac:dyDescent="0.25">
      <c r="U164" s="4"/>
    </row>
    <row r="165" spans="21:21" x14ac:dyDescent="0.25">
      <c r="U165" s="4"/>
    </row>
    <row r="166" spans="21:21" x14ac:dyDescent="0.25">
      <c r="U166" s="4"/>
    </row>
    <row r="167" spans="21:21" x14ac:dyDescent="0.25">
      <c r="U167" s="4"/>
    </row>
    <row r="168" spans="21:21" x14ac:dyDescent="0.25">
      <c r="U168" s="4"/>
    </row>
    <row r="169" spans="21:21" x14ac:dyDescent="0.25">
      <c r="U169" s="4"/>
    </row>
    <row r="170" spans="21:21" x14ac:dyDescent="0.25">
      <c r="U170" s="4"/>
    </row>
    <row r="171" spans="21:21" x14ac:dyDescent="0.25">
      <c r="U171" s="4"/>
    </row>
    <row r="172" spans="21:21" x14ac:dyDescent="0.25">
      <c r="U172" s="4"/>
    </row>
    <row r="173" spans="21:21" x14ac:dyDescent="0.25">
      <c r="U173" s="4"/>
    </row>
    <row r="174" spans="21:21" x14ac:dyDescent="0.25">
      <c r="U174" s="4"/>
    </row>
    <row r="175" spans="21:21" x14ac:dyDescent="0.25">
      <c r="U175" s="4"/>
    </row>
    <row r="176" spans="21:21" x14ac:dyDescent="0.25">
      <c r="U176" s="4"/>
    </row>
    <row r="177" spans="21:21" x14ac:dyDescent="0.25">
      <c r="U177" s="4"/>
    </row>
    <row r="178" spans="21:21" x14ac:dyDescent="0.25">
      <c r="U178" s="4"/>
    </row>
    <row r="179" spans="21:21" x14ac:dyDescent="0.25">
      <c r="U179" s="4"/>
    </row>
    <row r="180" spans="21:21" x14ac:dyDescent="0.25">
      <c r="U180" s="4"/>
    </row>
    <row r="181" spans="21:21" x14ac:dyDescent="0.25">
      <c r="U181" s="4"/>
    </row>
    <row r="182" spans="21:21" x14ac:dyDescent="0.25">
      <c r="U182" s="4"/>
    </row>
    <row r="183" spans="21:21" x14ac:dyDescent="0.25">
      <c r="U183" s="4"/>
    </row>
    <row r="184" spans="21:21" x14ac:dyDescent="0.25">
      <c r="U184" s="4"/>
    </row>
    <row r="185" spans="21:21" x14ac:dyDescent="0.25">
      <c r="U185" s="4"/>
    </row>
    <row r="186" spans="21:21" x14ac:dyDescent="0.25">
      <c r="U186" s="4"/>
    </row>
    <row r="187" spans="21:21" x14ac:dyDescent="0.25">
      <c r="U187" s="4"/>
    </row>
    <row r="188" spans="21:21" x14ac:dyDescent="0.25">
      <c r="U188" s="4"/>
    </row>
    <row r="189" spans="21:21" x14ac:dyDescent="0.25">
      <c r="U189" s="4"/>
    </row>
    <row r="190" spans="21:21" x14ac:dyDescent="0.25">
      <c r="U190" s="4"/>
    </row>
    <row r="191" spans="21:21" x14ac:dyDescent="0.25">
      <c r="U191" s="4"/>
    </row>
    <row r="192" spans="21:21" x14ac:dyDescent="0.25">
      <c r="U192" s="4"/>
    </row>
    <row r="193" spans="21:21" x14ac:dyDescent="0.25">
      <c r="U193" s="4"/>
    </row>
    <row r="194" spans="21:21" x14ac:dyDescent="0.25">
      <c r="U194" s="4"/>
    </row>
    <row r="195" spans="21:21" x14ac:dyDescent="0.25">
      <c r="U195" s="4"/>
    </row>
    <row r="196" spans="21:21" x14ac:dyDescent="0.25">
      <c r="U196" s="4"/>
    </row>
    <row r="197" spans="21:21" x14ac:dyDescent="0.25">
      <c r="U197" s="4"/>
    </row>
    <row r="198" spans="21:21" x14ac:dyDescent="0.25">
      <c r="U198" s="4"/>
    </row>
    <row r="199" spans="21:21" x14ac:dyDescent="0.25">
      <c r="U199" s="4"/>
    </row>
    <row r="200" spans="21:21" x14ac:dyDescent="0.25">
      <c r="U200" s="4"/>
    </row>
    <row r="201" spans="21:21" x14ac:dyDescent="0.25">
      <c r="U201" s="4"/>
    </row>
  </sheetData>
  <phoneticPr fontId="7" type="noConversion"/>
  <hyperlinks>
    <hyperlink ref="K4" r:id="rId1" xr:uid="{5DBF6A73-6D07-495A-851B-3CC23669B7C8}"/>
    <hyperlink ref="O4" r:id="rId2" xr:uid="{2A797122-6A22-449E-A361-227011A60A1F}"/>
    <hyperlink ref="K5" r:id="rId3" xr:uid="{C000B030-A1B8-43BC-A826-B784F61359EB}"/>
    <hyperlink ref="O5" r:id="rId4" xr:uid="{93EB8078-0B40-44EE-9F94-12D37AE2E759}"/>
    <hyperlink ref="R5" r:id="rId5" xr:uid="{A2EAFE3E-9CEC-4017-B50D-6A60C7DD76C4}"/>
    <hyperlink ref="K6" r:id="rId6" xr:uid="{45B517A3-2E06-44F6-9AA3-3B8791171ABB}"/>
    <hyperlink ref="O6" r:id="rId7" xr:uid="{3BD1EE42-551A-4DE0-A256-412876E2F3C6}"/>
    <hyperlink ref="K7" r:id="rId8" xr:uid="{44C1447D-3250-4AA3-B857-5F2A568D730D}"/>
    <hyperlink ref="O7" r:id="rId9" xr:uid="{F389F8B3-DD52-4386-B27B-E8AE463A5CE4}"/>
  </hyperlinks>
  <pageMargins left="0.7" right="0.7" top="0.75" bottom="0.75" header="0.3" footer="0.3"/>
  <pageSetup orientation="portrait" r:id="rId10"/>
  <legacyDrawing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4C0F-1FBE-4A72-A19C-DDCD64E44FAC}">
  <dimension ref="A1:J33"/>
  <sheetViews>
    <sheetView workbookViewId="0">
      <selection activeCell="J30" sqref="J30"/>
    </sheetView>
  </sheetViews>
  <sheetFormatPr defaultRowHeight="15" x14ac:dyDescent="0.25"/>
  <cols>
    <col min="1" max="1" width="28.42578125" customWidth="1"/>
    <col min="2" max="2" width="20" style="9" customWidth="1"/>
    <col min="3" max="3" width="9.42578125" style="3" customWidth="1"/>
    <col min="4" max="4" width="13.5703125" customWidth="1"/>
    <col min="9" max="9" width="18.42578125" customWidth="1"/>
  </cols>
  <sheetData>
    <row r="1" spans="1:10" ht="45.75" thickBot="1" x14ac:dyDescent="0.3">
      <c r="A1" s="11" t="s">
        <v>0</v>
      </c>
      <c r="B1" s="18" t="s">
        <v>16</v>
      </c>
      <c r="C1" s="14" t="s">
        <v>13</v>
      </c>
      <c r="D1" s="25" t="s">
        <v>59</v>
      </c>
    </row>
    <row r="2" spans="1:10" x14ac:dyDescent="0.25">
      <c r="A2" t="s">
        <v>27</v>
      </c>
      <c r="B2" s="41">
        <v>1200000</v>
      </c>
      <c r="C2" s="3">
        <v>93</v>
      </c>
      <c r="D2" s="44">
        <f t="shared" ref="D2:D33" si="0">SUM(B2/C2)</f>
        <v>12903.225806451614</v>
      </c>
      <c r="E2">
        <v>4</v>
      </c>
      <c r="I2" s="26" t="s">
        <v>60</v>
      </c>
      <c r="J2" s="26" t="s">
        <v>61</v>
      </c>
    </row>
    <row r="3" spans="1:10" x14ac:dyDescent="0.25">
      <c r="A3" t="s">
        <v>38</v>
      </c>
      <c r="B3" s="41">
        <v>1200000</v>
      </c>
      <c r="C3" s="3">
        <v>92</v>
      </c>
      <c r="D3" s="44">
        <f t="shared" si="0"/>
        <v>13043.478260869566</v>
      </c>
      <c r="I3" s="27">
        <f>_xlfn.PERCENTILE.INC(D2:D33,0.2)</f>
        <v>19615.643381535039</v>
      </c>
      <c r="J3" s="28">
        <v>4</v>
      </c>
    </row>
    <row r="4" spans="1:10" x14ac:dyDescent="0.25">
      <c r="A4" s="24" t="s">
        <v>25</v>
      </c>
      <c r="B4" s="40">
        <v>706858</v>
      </c>
      <c r="C4" s="43">
        <v>48</v>
      </c>
      <c r="D4" s="44">
        <f t="shared" si="0"/>
        <v>14726.208333333334</v>
      </c>
      <c r="I4" s="29">
        <f>_xlfn.PERCENTILE.INC(D2:D33,0.4)</f>
        <v>23503.912499999999</v>
      </c>
      <c r="J4" s="30">
        <v>3</v>
      </c>
    </row>
    <row r="5" spans="1:10" x14ac:dyDescent="0.25">
      <c r="A5" s="24" t="s">
        <v>37</v>
      </c>
      <c r="B5" s="54">
        <v>1200000</v>
      </c>
      <c r="C5" s="43">
        <v>70</v>
      </c>
      <c r="D5" s="44">
        <f t="shared" si="0"/>
        <v>17142.857142857141</v>
      </c>
      <c r="I5" s="31">
        <f>_xlfn.PERCENTILE.INC(D2:D33,0.6)</f>
        <v>23997.175999999999</v>
      </c>
      <c r="J5" s="32">
        <v>2</v>
      </c>
    </row>
    <row r="6" spans="1:10" x14ac:dyDescent="0.25">
      <c r="A6" s="24" t="s">
        <v>56</v>
      </c>
      <c r="B6" s="40">
        <v>662400</v>
      </c>
      <c r="C6" s="43">
        <v>36</v>
      </c>
      <c r="D6" s="44">
        <f t="shared" si="0"/>
        <v>18400</v>
      </c>
      <c r="I6" s="33">
        <f>_xlfn.PERCENTILE.INC(D2:D33,0.8)</f>
        <v>29694.285714285717</v>
      </c>
      <c r="J6" s="34">
        <v>1</v>
      </c>
    </row>
    <row r="7" spans="1:10" x14ac:dyDescent="0.25">
      <c r="A7" t="s">
        <v>28</v>
      </c>
      <c r="B7" s="41">
        <v>1200000</v>
      </c>
      <c r="C7" s="3">
        <v>64</v>
      </c>
      <c r="D7" s="44">
        <f t="shared" si="0"/>
        <v>18750</v>
      </c>
    </row>
    <row r="8" spans="1:10" ht="15.75" thickBot="1" x14ac:dyDescent="0.3">
      <c r="A8" s="48" t="s">
        <v>52</v>
      </c>
      <c r="B8" s="49">
        <v>1200000</v>
      </c>
      <c r="C8" s="50">
        <v>62</v>
      </c>
      <c r="D8" s="35">
        <f t="shared" si="0"/>
        <v>19354.83870967742</v>
      </c>
    </row>
    <row r="9" spans="1:10" x14ac:dyDescent="0.25">
      <c r="A9" s="24" t="s">
        <v>53</v>
      </c>
      <c r="B9" s="54">
        <v>1198214</v>
      </c>
      <c r="C9" s="43">
        <v>58</v>
      </c>
      <c r="D9" s="45">
        <f t="shared" si="0"/>
        <v>20658.862068965518</v>
      </c>
      <c r="E9">
        <v>3</v>
      </c>
    </row>
    <row r="10" spans="1:10" x14ac:dyDescent="0.25">
      <c r="A10" s="24" t="s">
        <v>46</v>
      </c>
      <c r="B10" s="54">
        <v>1200000</v>
      </c>
      <c r="C10" s="43">
        <v>56</v>
      </c>
      <c r="D10" s="45">
        <f t="shared" si="0"/>
        <v>21428.571428571428</v>
      </c>
    </row>
    <row r="11" spans="1:10" x14ac:dyDescent="0.25">
      <c r="A11" t="s">
        <v>43</v>
      </c>
      <c r="B11" s="41">
        <v>1080000</v>
      </c>
      <c r="C11" s="3">
        <v>50</v>
      </c>
      <c r="D11" s="45">
        <f t="shared" si="0"/>
        <v>21600</v>
      </c>
    </row>
    <row r="12" spans="1:10" x14ac:dyDescent="0.25">
      <c r="A12" t="s">
        <v>33</v>
      </c>
      <c r="B12" s="41">
        <v>1085000</v>
      </c>
      <c r="C12" s="3">
        <v>50</v>
      </c>
      <c r="D12" s="45">
        <f t="shared" si="0"/>
        <v>21700</v>
      </c>
    </row>
    <row r="13" spans="1:10" x14ac:dyDescent="0.25">
      <c r="A13" s="24" t="s">
        <v>26</v>
      </c>
      <c r="B13" s="54">
        <v>1200000</v>
      </c>
      <c r="C13" s="43">
        <v>52</v>
      </c>
      <c r="D13" s="45">
        <f t="shared" si="0"/>
        <v>23076.923076923078</v>
      </c>
    </row>
    <row r="14" spans="1:10" ht="15.75" thickBot="1" x14ac:dyDescent="0.3">
      <c r="A14" s="51" t="s">
        <v>29</v>
      </c>
      <c r="B14" s="52">
        <v>1170000</v>
      </c>
      <c r="C14" s="53">
        <v>50</v>
      </c>
      <c r="D14" s="36">
        <f t="shared" si="0"/>
        <v>23400</v>
      </c>
    </row>
    <row r="15" spans="1:10" x14ac:dyDescent="0.25">
      <c r="A15" s="20" t="s">
        <v>34</v>
      </c>
      <c r="B15" s="57">
        <v>757113</v>
      </c>
      <c r="C15" s="21">
        <v>32</v>
      </c>
      <c r="D15" s="46">
        <f t="shared" si="0"/>
        <v>23659.78125</v>
      </c>
      <c r="E15">
        <v>2</v>
      </c>
    </row>
    <row r="16" spans="1:10" x14ac:dyDescent="0.25">
      <c r="A16" s="24" t="s">
        <v>51</v>
      </c>
      <c r="B16" s="40">
        <v>1190000</v>
      </c>
      <c r="C16" s="43">
        <v>50</v>
      </c>
      <c r="D16" s="46">
        <f t="shared" si="0"/>
        <v>23800</v>
      </c>
    </row>
    <row r="17" spans="1:5" x14ac:dyDescent="0.25">
      <c r="A17" t="s">
        <v>47</v>
      </c>
      <c r="B17" s="41">
        <v>1194975</v>
      </c>
      <c r="C17" s="3">
        <v>50</v>
      </c>
      <c r="D17" s="46">
        <f t="shared" si="0"/>
        <v>23899.5</v>
      </c>
    </row>
    <row r="18" spans="1:5" x14ac:dyDescent="0.25">
      <c r="A18" t="s">
        <v>55</v>
      </c>
      <c r="B18" s="42">
        <v>1195000</v>
      </c>
      <c r="C18" s="3">
        <v>50</v>
      </c>
      <c r="D18" s="46">
        <f t="shared" si="0"/>
        <v>23900</v>
      </c>
    </row>
    <row r="19" spans="1:5" x14ac:dyDescent="0.25">
      <c r="A19" s="24" t="s">
        <v>54</v>
      </c>
      <c r="B19" s="54">
        <v>1052000</v>
      </c>
      <c r="C19" s="43">
        <v>44</v>
      </c>
      <c r="D19" s="46">
        <f t="shared" si="0"/>
        <v>23909.090909090908</v>
      </c>
    </row>
    <row r="20" spans="1:5" ht="15.75" thickBot="1" x14ac:dyDescent="0.3">
      <c r="A20" s="48" t="s">
        <v>57</v>
      </c>
      <c r="B20" s="49">
        <v>1199647</v>
      </c>
      <c r="C20" s="50">
        <v>50</v>
      </c>
      <c r="D20" s="37">
        <f t="shared" si="0"/>
        <v>23992.94</v>
      </c>
    </row>
    <row r="21" spans="1:5" x14ac:dyDescent="0.25">
      <c r="A21" t="s">
        <v>58</v>
      </c>
      <c r="B21" s="42">
        <v>1200000</v>
      </c>
      <c r="C21" s="3">
        <v>50</v>
      </c>
      <c r="D21" s="47">
        <f t="shared" si="0"/>
        <v>24000</v>
      </c>
      <c r="E21">
        <v>1</v>
      </c>
    </row>
    <row r="22" spans="1:5" x14ac:dyDescent="0.25">
      <c r="A22" s="24" t="s">
        <v>24</v>
      </c>
      <c r="B22" s="40">
        <v>1200000</v>
      </c>
      <c r="C22" s="43">
        <v>48</v>
      </c>
      <c r="D22" s="47">
        <f t="shared" si="0"/>
        <v>25000</v>
      </c>
    </row>
    <row r="23" spans="1:5" x14ac:dyDescent="0.25">
      <c r="A23" s="24" t="s">
        <v>40</v>
      </c>
      <c r="B23" s="55">
        <v>1200000</v>
      </c>
      <c r="C23" s="56">
        <v>48</v>
      </c>
      <c r="D23" s="47">
        <f t="shared" si="0"/>
        <v>25000</v>
      </c>
    </row>
    <row r="24" spans="1:5" x14ac:dyDescent="0.25">
      <c r="A24" t="s">
        <v>50</v>
      </c>
      <c r="B24" s="41">
        <v>1200000</v>
      </c>
      <c r="C24" s="3">
        <v>48</v>
      </c>
      <c r="D24" s="47">
        <f t="shared" si="0"/>
        <v>25000</v>
      </c>
    </row>
    <row r="25" spans="1:5" x14ac:dyDescent="0.25">
      <c r="A25" s="24" t="s">
        <v>35</v>
      </c>
      <c r="B25" s="40">
        <v>1200000</v>
      </c>
      <c r="C25" s="43">
        <v>43</v>
      </c>
      <c r="D25" s="47">
        <f t="shared" si="0"/>
        <v>27906.976744186046</v>
      </c>
    </row>
    <row r="26" spans="1:5" ht="15.75" thickBot="1" x14ac:dyDescent="0.3">
      <c r="A26" s="51" t="s">
        <v>45</v>
      </c>
      <c r="B26" s="52">
        <v>1200000</v>
      </c>
      <c r="C26" s="53">
        <v>42</v>
      </c>
      <c r="D26" s="38">
        <f t="shared" si="0"/>
        <v>28571.428571428572</v>
      </c>
    </row>
    <row r="27" spans="1:5" x14ac:dyDescent="0.25">
      <c r="A27" s="24" t="s">
        <v>48</v>
      </c>
      <c r="B27" s="54">
        <v>1199000</v>
      </c>
      <c r="C27" s="43">
        <v>40</v>
      </c>
      <c r="D27" s="5">
        <f t="shared" si="0"/>
        <v>29975</v>
      </c>
      <c r="E27">
        <v>0</v>
      </c>
    </row>
    <row r="28" spans="1:5" x14ac:dyDescent="0.25">
      <c r="A28" s="24" t="s">
        <v>49</v>
      </c>
      <c r="B28" s="40">
        <v>1199999</v>
      </c>
      <c r="C28" s="43">
        <v>40</v>
      </c>
      <c r="D28" s="5">
        <f t="shared" si="0"/>
        <v>29999.974999999999</v>
      </c>
    </row>
    <row r="29" spans="1:5" x14ac:dyDescent="0.25">
      <c r="A29" t="s">
        <v>41</v>
      </c>
      <c r="B29" s="41">
        <v>1200000</v>
      </c>
      <c r="C29" s="3">
        <v>38</v>
      </c>
      <c r="D29" s="5">
        <f t="shared" si="0"/>
        <v>31578.947368421053</v>
      </c>
    </row>
    <row r="30" spans="1:5" x14ac:dyDescent="0.25">
      <c r="A30" t="s">
        <v>36</v>
      </c>
      <c r="B30" s="41">
        <v>1200000</v>
      </c>
      <c r="C30" s="3">
        <v>36</v>
      </c>
      <c r="D30" s="5">
        <f t="shared" si="0"/>
        <v>33333.333333333336</v>
      </c>
    </row>
    <row r="31" spans="1:5" x14ac:dyDescent="0.25">
      <c r="A31" s="24" t="s">
        <v>42</v>
      </c>
      <c r="B31" s="40">
        <v>1199999</v>
      </c>
      <c r="C31" s="43">
        <v>34</v>
      </c>
      <c r="D31" s="5">
        <f t="shared" si="0"/>
        <v>35294.088235294119</v>
      </c>
    </row>
    <row r="32" spans="1:5" x14ac:dyDescent="0.25">
      <c r="A32" s="39" t="s">
        <v>39</v>
      </c>
      <c r="B32" s="40">
        <v>1200000</v>
      </c>
      <c r="C32" s="43">
        <v>34</v>
      </c>
      <c r="D32" s="5">
        <f t="shared" si="0"/>
        <v>35294.117647058825</v>
      </c>
    </row>
    <row r="33" spans="1:4" x14ac:dyDescent="0.25">
      <c r="A33" s="24" t="s">
        <v>44</v>
      </c>
      <c r="B33" s="40">
        <v>1200000</v>
      </c>
      <c r="C33" s="43">
        <v>32</v>
      </c>
      <c r="D33" s="5">
        <f t="shared" si="0"/>
        <v>37500</v>
      </c>
    </row>
  </sheetData>
  <sortState xmlns:xlrd2="http://schemas.microsoft.com/office/spreadsheetml/2017/richdata2" ref="A2:D37">
    <sortCondition ref="D1:D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Applicants</vt:lpstr>
      <vt:lpstr>Credits per Unit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Rakowski, Alan</dc:creator>
  <cp:lastModifiedBy>Rakowski, Alan</cp:lastModifiedBy>
  <dcterms:created xsi:type="dcterms:W3CDTF">2019-07-25T14:54:41Z</dcterms:created>
  <dcterms:modified xsi:type="dcterms:W3CDTF">2024-02-13T15:00:32Z</dcterms:modified>
</cp:coreProperties>
</file>